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1601"/>
  <workbookPr/>
  <mc:AlternateContent xmlns:mc="http://schemas.openxmlformats.org/markup-compatibility/2006">
    <mc:Choice Requires="x15">
      <x15ac:absPath xmlns:x15ac="http://schemas.microsoft.com/office/spreadsheetml/2010/11/ac" url="C:\Users\wanderson.barros\Desktop\Wanderson\"/>
    </mc:Choice>
  </mc:AlternateContent>
  <xr:revisionPtr revIDLastSave="0" documentId="13_ncr:1_{C3726DE8-9BBF-4E5F-9B78-BF5913BE8D51}" xr6:coauthVersionLast="43" xr6:coauthVersionMax="43" xr10:uidLastSave="{00000000-0000-0000-0000-000000000000}"/>
  <bookViews>
    <workbookView minimized="1" xWindow="13365" yWindow="1215" windowWidth="12915" windowHeight="7995" tabRatio="915" firstSheet="1" activeTab="1" xr2:uid="{00000000-000D-0000-FFFF-FFFF00000000}"/>
  </bookViews>
  <sheets>
    <sheet name="RESUMO" sheetId="11" r:id="rId1"/>
    <sheet name="5 POCKETS MALE" sheetId="2" r:id="rId2"/>
    <sheet name="5 POCKETS FEMALE" sheetId="5" r:id="rId3"/>
    <sheet name="COLLECT. FEMALE " sheetId="13" r:id="rId4"/>
    <sheet name="COLLECT. MALE" sheetId="6" r:id="rId5"/>
    <sheet name="FOOT MALE" sheetId="7" r:id="rId6"/>
    <sheet name="FOOT FEMALE " sheetId="17" r:id="rId7"/>
    <sheet name="SSP MALE" sheetId="14" r:id="rId8"/>
    <sheet name="SMALL MALE" sheetId="12" r:id="rId9"/>
    <sheet name="BAGS MALE" sheetId="15" r:id="rId10"/>
    <sheet name="BAGS FEMALE" sheetId="18" r:id="rId11"/>
    <sheet name="UNDER" sheetId="10" r:id="rId12"/>
  </sheets>
  <definedNames>
    <definedName name="_xlnm._FilterDatabase" localSheetId="1" hidden="1">'5 POCKETS MALE'!$A$35:$O$62</definedName>
    <definedName name="_xlnm.Print_Area" localSheetId="0">RESUMO!$A$1:$J$12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N40" i="2" l="1"/>
  <c r="C62" i="2"/>
  <c r="E14" i="7" l="1"/>
  <c r="F14" i="7"/>
  <c r="G14" i="7"/>
  <c r="H14" i="7"/>
  <c r="D14" i="7"/>
  <c r="E13" i="7"/>
  <c r="F13" i="7"/>
  <c r="G13" i="7"/>
  <c r="H13" i="7"/>
  <c r="D13" i="7"/>
  <c r="E12" i="7"/>
  <c r="F12" i="7"/>
  <c r="G12" i="7"/>
  <c r="H12" i="7"/>
  <c r="D12" i="7"/>
  <c r="E11" i="7"/>
  <c r="F11" i="7"/>
  <c r="G11" i="7"/>
  <c r="H11" i="7"/>
  <c r="D11" i="7"/>
  <c r="H10" i="7"/>
  <c r="G10" i="7"/>
  <c r="F10" i="7"/>
  <c r="E10" i="7"/>
  <c r="D10" i="7"/>
  <c r="D6" i="7"/>
  <c r="E6" i="7"/>
  <c r="F6" i="7"/>
  <c r="G6" i="7"/>
  <c r="H6" i="7"/>
  <c r="D7" i="7"/>
  <c r="E7" i="7"/>
  <c r="F7" i="7"/>
  <c r="G7" i="7"/>
  <c r="H7" i="7"/>
  <c r="D8" i="7"/>
  <c r="E8" i="7"/>
  <c r="F8" i="7"/>
  <c r="G8" i="7"/>
  <c r="H8" i="7"/>
  <c r="D9" i="7"/>
  <c r="E9" i="7"/>
  <c r="F9" i="7"/>
  <c r="G9" i="7"/>
  <c r="H9" i="7"/>
  <c r="D15" i="7"/>
  <c r="E15" i="7"/>
  <c r="F15" i="7"/>
  <c r="G15" i="7"/>
  <c r="H15" i="7"/>
  <c r="D16" i="7"/>
  <c r="E16" i="7"/>
  <c r="F16" i="7"/>
  <c r="G16" i="7"/>
  <c r="H16" i="7"/>
  <c r="D17" i="7"/>
  <c r="E17" i="7"/>
  <c r="F17" i="7"/>
  <c r="G17" i="7"/>
  <c r="H17" i="7"/>
  <c r="D18" i="7"/>
  <c r="E18" i="7"/>
  <c r="F18" i="7"/>
  <c r="G18" i="7"/>
  <c r="H18" i="7"/>
  <c r="D19" i="7"/>
  <c r="E19" i="7"/>
  <c r="F19" i="7"/>
  <c r="G19" i="7"/>
  <c r="H19" i="7"/>
  <c r="D20" i="7"/>
  <c r="E20" i="7"/>
  <c r="F20" i="7"/>
  <c r="G20" i="7"/>
  <c r="H20" i="7"/>
  <c r="D21" i="7"/>
  <c r="E21" i="7"/>
  <c r="F21" i="7"/>
  <c r="G21" i="7"/>
  <c r="H21" i="7"/>
  <c r="D22" i="7"/>
  <c r="E22" i="7"/>
  <c r="F22" i="7"/>
  <c r="G22" i="7"/>
  <c r="H5" i="7"/>
  <c r="G5" i="7"/>
  <c r="F5" i="7"/>
  <c r="E5" i="7"/>
  <c r="D5" i="7"/>
  <c r="I5" i="7" l="1"/>
  <c r="K12" i="7"/>
  <c r="K14" i="7"/>
  <c r="K13" i="7"/>
  <c r="K11" i="7"/>
  <c r="K10" i="7"/>
  <c r="K9" i="7"/>
  <c r="I9" i="7" l="1"/>
  <c r="M9" i="7" s="1"/>
  <c r="K38" i="13"/>
  <c r="J38" i="13"/>
  <c r="K37" i="13"/>
  <c r="J37" i="13"/>
  <c r="M38" i="13" l="1"/>
  <c r="M37" i="13"/>
  <c r="L8" i="12"/>
  <c r="K8" i="12"/>
  <c r="L9" i="12"/>
  <c r="K9" i="12"/>
  <c r="L7" i="12"/>
  <c r="K7" i="12"/>
  <c r="N8" i="12" l="1"/>
  <c r="N7" i="12"/>
  <c r="N9" i="12"/>
  <c r="L67" i="6"/>
  <c r="K67" i="6"/>
  <c r="L66" i="6"/>
  <c r="K66" i="6"/>
  <c r="N67" i="6" l="1"/>
  <c r="N66" i="6"/>
  <c r="K23" i="13"/>
  <c r="J23" i="13"/>
  <c r="K29" i="13"/>
  <c r="J29" i="13"/>
  <c r="M29" i="13" l="1"/>
  <c r="M23" i="13"/>
  <c r="K28" i="13"/>
  <c r="J28" i="13"/>
  <c r="K10" i="13"/>
  <c r="J10" i="13"/>
  <c r="J5" i="10"/>
  <c r="J6" i="10"/>
  <c r="J7" i="10"/>
  <c r="J8" i="10"/>
  <c r="J9" i="10"/>
  <c r="M9" i="10" s="1"/>
  <c r="J10" i="10"/>
  <c r="J11" i="10"/>
  <c r="J12" i="10"/>
  <c r="J13" i="10"/>
  <c r="J14" i="10"/>
  <c r="J15" i="10"/>
  <c r="J16" i="10"/>
  <c r="J17" i="10"/>
  <c r="J18" i="10"/>
  <c r="J19" i="10"/>
  <c r="J20" i="10"/>
  <c r="J21" i="10"/>
  <c r="J22" i="10"/>
  <c r="J23" i="10"/>
  <c r="J24" i="10"/>
  <c r="J4" i="10"/>
  <c r="K9" i="10"/>
  <c r="M10" i="13" l="1"/>
  <c r="M28" i="13"/>
  <c r="K10" i="10" l="1"/>
  <c r="M10" i="10" s="1"/>
  <c r="L7" i="6" l="1"/>
  <c r="K7" i="6"/>
  <c r="L6" i="6"/>
  <c r="K6" i="6"/>
  <c r="N7" i="6" l="1"/>
  <c r="N6" i="6"/>
  <c r="L68" i="6"/>
  <c r="K68" i="6"/>
  <c r="K32" i="13"/>
  <c r="J32" i="13"/>
  <c r="P20" i="5"/>
  <c r="O20" i="5"/>
  <c r="R20" i="5" l="1"/>
  <c r="N68" i="6"/>
  <c r="M32" i="13"/>
  <c r="P4" i="5"/>
  <c r="O4" i="5"/>
  <c r="R4" i="5" s="1"/>
  <c r="P30" i="5"/>
  <c r="O30" i="5"/>
  <c r="R30" i="5" l="1"/>
  <c r="N8" i="2"/>
  <c r="N53" i="2"/>
  <c r="N32" i="2"/>
  <c r="N31" i="2"/>
  <c r="N55" i="2"/>
  <c r="N54" i="2"/>
  <c r="N30" i="2"/>
  <c r="N19" i="2"/>
  <c r="N18" i="2"/>
  <c r="N45" i="2" l="1"/>
  <c r="K19" i="10" l="1"/>
  <c r="K18" i="10"/>
  <c r="M18" i="10" s="1"/>
  <c r="K17" i="10"/>
  <c r="M17" i="10" s="1"/>
  <c r="K22" i="10"/>
  <c r="K21" i="10"/>
  <c r="K20" i="10"/>
  <c r="K24" i="10"/>
  <c r="K23" i="10"/>
  <c r="K15" i="10"/>
  <c r="M24" i="10" l="1"/>
  <c r="M21" i="10"/>
  <c r="M23" i="10"/>
  <c r="M22" i="10"/>
  <c r="M20" i="10"/>
  <c r="M19" i="10"/>
  <c r="M15" i="10"/>
  <c r="K16" i="10" l="1"/>
  <c r="M16" i="10"/>
  <c r="K14" i="10"/>
  <c r="K13" i="10"/>
  <c r="M13" i="10" s="1"/>
  <c r="K12" i="10"/>
  <c r="E7" i="17"/>
  <c r="F7" i="17"/>
  <c r="G7" i="17"/>
  <c r="D7" i="17"/>
  <c r="E6" i="17"/>
  <c r="F6" i="17"/>
  <c r="G6" i="17"/>
  <c r="D6" i="17"/>
  <c r="E5" i="17"/>
  <c r="F5" i="17"/>
  <c r="G5" i="17"/>
  <c r="D5" i="17"/>
  <c r="J5" i="17"/>
  <c r="J6" i="17"/>
  <c r="J7" i="17"/>
  <c r="I14" i="7"/>
  <c r="M14" i="7" s="1"/>
  <c r="I13" i="7"/>
  <c r="M13" i="7" s="1"/>
  <c r="I10" i="7"/>
  <c r="M10" i="7" s="1"/>
  <c r="F8" i="17" l="1"/>
  <c r="M14" i="10"/>
  <c r="M12" i="10"/>
  <c r="G8" i="17"/>
  <c r="H7" i="17"/>
  <c r="L7" i="17" s="1"/>
  <c r="E8" i="17"/>
  <c r="H6" i="17"/>
  <c r="L6" i="17" s="1"/>
  <c r="H5" i="17"/>
  <c r="L5" i="17" s="1"/>
  <c r="D8" i="17"/>
  <c r="I12" i="7" l="1"/>
  <c r="M12" i="7" s="1"/>
  <c r="I11" i="7"/>
  <c r="M11" i="7" s="1"/>
  <c r="L8" i="17"/>
  <c r="H8" i="17"/>
  <c r="K27" i="13" l="1"/>
  <c r="J27" i="13"/>
  <c r="K26" i="13"/>
  <c r="J26" i="13"/>
  <c r="K18" i="13"/>
  <c r="J18" i="13"/>
  <c r="K22" i="13"/>
  <c r="J22" i="13"/>
  <c r="K21" i="13"/>
  <c r="J21" i="13"/>
  <c r="K15" i="13"/>
  <c r="J15" i="13"/>
  <c r="K11" i="13"/>
  <c r="J11" i="13"/>
  <c r="K7" i="13"/>
  <c r="J7" i="13"/>
  <c r="K6" i="13"/>
  <c r="J6" i="13"/>
  <c r="L16" i="6"/>
  <c r="K16" i="6"/>
  <c r="K20" i="13"/>
  <c r="J20" i="13"/>
  <c r="P24" i="5"/>
  <c r="O24" i="5"/>
  <c r="P23" i="5"/>
  <c r="O23" i="5"/>
  <c r="P8" i="5"/>
  <c r="O8" i="5"/>
  <c r="P28" i="5"/>
  <c r="O28" i="5"/>
  <c r="M7" i="13" l="1"/>
  <c r="M18" i="13"/>
  <c r="M27" i="13"/>
  <c r="M26" i="13"/>
  <c r="M22" i="13"/>
  <c r="M20" i="13"/>
  <c r="M21" i="13"/>
  <c r="M11" i="13"/>
  <c r="M15" i="13"/>
  <c r="M6" i="13"/>
  <c r="N16" i="6"/>
  <c r="R24" i="5"/>
  <c r="R23" i="5"/>
  <c r="R8" i="5"/>
  <c r="R28" i="5"/>
  <c r="E62" i="2" l="1"/>
  <c r="F62" i="2"/>
  <c r="G62" i="2"/>
  <c r="H62" i="2"/>
  <c r="I62" i="2"/>
  <c r="J62" i="2"/>
  <c r="K62" i="2"/>
  <c r="L62" i="2"/>
  <c r="M62" i="2"/>
  <c r="D62" i="2"/>
  <c r="K11" i="10" l="1"/>
  <c r="K8" i="10"/>
  <c r="K7" i="10"/>
  <c r="K6" i="10"/>
  <c r="L17" i="12"/>
  <c r="K17" i="12"/>
  <c r="L16" i="12"/>
  <c r="K16" i="12"/>
  <c r="L15" i="12"/>
  <c r="K15" i="12"/>
  <c r="L14" i="12"/>
  <c r="K14" i="12"/>
  <c r="L13" i="12"/>
  <c r="K13" i="12"/>
  <c r="L12" i="12"/>
  <c r="K12" i="12"/>
  <c r="L6" i="12"/>
  <c r="K6" i="12"/>
  <c r="L5" i="12"/>
  <c r="K5" i="12"/>
  <c r="K4" i="12"/>
  <c r="K10" i="12"/>
  <c r="K11" i="12"/>
  <c r="K3" i="12"/>
  <c r="L10" i="12"/>
  <c r="F6" i="14"/>
  <c r="E6" i="14"/>
  <c r="F5" i="14"/>
  <c r="E5" i="14"/>
  <c r="E4" i="14"/>
  <c r="E3" i="14"/>
  <c r="F5" i="15"/>
  <c r="E5" i="15"/>
  <c r="F10" i="15"/>
  <c r="E10" i="15"/>
  <c r="F5" i="18"/>
  <c r="E5" i="18"/>
  <c r="F4" i="18"/>
  <c r="E4" i="18"/>
  <c r="F3" i="18"/>
  <c r="E3" i="18"/>
  <c r="F7" i="15"/>
  <c r="E7" i="15"/>
  <c r="F6" i="15"/>
  <c r="E6" i="15"/>
  <c r="F4" i="15"/>
  <c r="E4" i="15"/>
  <c r="F3" i="15"/>
  <c r="E3" i="15"/>
  <c r="E9" i="15"/>
  <c r="E11" i="15"/>
  <c r="E8" i="15"/>
  <c r="E23" i="7"/>
  <c r="F23" i="7"/>
  <c r="G23" i="7"/>
  <c r="H23" i="7"/>
  <c r="D23" i="7"/>
  <c r="K22" i="7"/>
  <c r="I22" i="7"/>
  <c r="K20" i="7"/>
  <c r="I20" i="7"/>
  <c r="K19" i="7"/>
  <c r="I19" i="7"/>
  <c r="K18" i="7"/>
  <c r="K16" i="7"/>
  <c r="I16" i="7"/>
  <c r="K6" i="7"/>
  <c r="I6" i="7"/>
  <c r="K5" i="7"/>
  <c r="I7" i="7"/>
  <c r="I8" i="7"/>
  <c r="I15" i="7"/>
  <c r="I17" i="7"/>
  <c r="I18" i="7"/>
  <c r="I21" i="7"/>
  <c r="E40" i="13"/>
  <c r="F40" i="13"/>
  <c r="G40" i="13"/>
  <c r="H40" i="13"/>
  <c r="I40" i="13"/>
  <c r="D40" i="13"/>
  <c r="K39" i="13"/>
  <c r="J39" i="13"/>
  <c r="J33" i="13"/>
  <c r="K33" i="13"/>
  <c r="K9" i="13"/>
  <c r="J9" i="13"/>
  <c r="K8" i="13"/>
  <c r="J8" i="13"/>
  <c r="J5" i="13"/>
  <c r="J12" i="13"/>
  <c r="J13" i="13"/>
  <c r="J14" i="13"/>
  <c r="J16" i="13"/>
  <c r="J17" i="13"/>
  <c r="J19" i="13"/>
  <c r="J24" i="13"/>
  <c r="J25" i="13"/>
  <c r="J30" i="13"/>
  <c r="J31" i="13"/>
  <c r="J34" i="13"/>
  <c r="J35" i="13"/>
  <c r="J36" i="13"/>
  <c r="J4" i="13"/>
  <c r="K5" i="13"/>
  <c r="K4" i="13"/>
  <c r="L35" i="6"/>
  <c r="K35" i="6"/>
  <c r="L34" i="6"/>
  <c r="K34" i="6"/>
  <c r="L57" i="6"/>
  <c r="K57" i="6"/>
  <c r="L46" i="6"/>
  <c r="K46" i="6"/>
  <c r="L45" i="6"/>
  <c r="K45" i="6"/>
  <c r="L44" i="6"/>
  <c r="K44" i="6"/>
  <c r="L43" i="6"/>
  <c r="K43" i="6"/>
  <c r="L38" i="6"/>
  <c r="K38" i="6"/>
  <c r="L37" i="6"/>
  <c r="K37" i="6"/>
  <c r="L36" i="6"/>
  <c r="K36" i="6"/>
  <c r="L42" i="6"/>
  <c r="K42" i="6"/>
  <c r="L41" i="6"/>
  <c r="K41" i="6"/>
  <c r="L40" i="6"/>
  <c r="K40" i="6"/>
  <c r="L39" i="6"/>
  <c r="K39" i="6"/>
  <c r="L32" i="6"/>
  <c r="K32" i="6"/>
  <c r="L31" i="6"/>
  <c r="K31" i="6"/>
  <c r="L30" i="6"/>
  <c r="K30" i="6"/>
  <c r="L33" i="6"/>
  <c r="K33" i="6"/>
  <c r="L26" i="6"/>
  <c r="K26" i="6"/>
  <c r="L23" i="6"/>
  <c r="K23" i="6"/>
  <c r="L24" i="6"/>
  <c r="K24" i="6"/>
  <c r="L22" i="6"/>
  <c r="K22" i="6"/>
  <c r="L27" i="6"/>
  <c r="K27" i="6"/>
  <c r="L25" i="6"/>
  <c r="K25" i="6"/>
  <c r="L29" i="6"/>
  <c r="K29" i="6"/>
  <c r="L28" i="6"/>
  <c r="K28" i="6"/>
  <c r="H5" i="14" l="1"/>
  <c r="N12" i="12"/>
  <c r="N14" i="12"/>
  <c r="N16" i="12"/>
  <c r="I23" i="7"/>
  <c r="M6" i="10"/>
  <c r="H6" i="15"/>
  <c r="N17" i="12"/>
  <c r="M20" i="7"/>
  <c r="N27" i="6"/>
  <c r="E6" i="18"/>
  <c r="F9" i="11" s="1"/>
  <c r="E12" i="15"/>
  <c r="N15" i="12"/>
  <c r="N13" i="12"/>
  <c r="M8" i="13"/>
  <c r="M11" i="10"/>
  <c r="M8" i="10"/>
  <c r="M7" i="10"/>
  <c r="N6" i="12"/>
  <c r="N5" i="12"/>
  <c r="N10" i="12"/>
  <c r="H6" i="14"/>
  <c r="H5" i="15"/>
  <c r="H10" i="15"/>
  <c r="H4" i="15"/>
  <c r="H7" i="15"/>
  <c r="H5" i="18"/>
  <c r="H3" i="18"/>
  <c r="H4" i="18"/>
  <c r="H3" i="15"/>
  <c r="F11" i="11"/>
  <c r="M19" i="7"/>
  <c r="M22" i="7"/>
  <c r="M16" i="7"/>
  <c r="M6" i="7"/>
  <c r="M5" i="7"/>
  <c r="J40" i="13"/>
  <c r="M39" i="13"/>
  <c r="M9" i="13"/>
  <c r="M5" i="13"/>
  <c r="M4" i="13"/>
  <c r="N46" i="6"/>
  <c r="N35" i="6"/>
  <c r="N34" i="6"/>
  <c r="N57" i="6"/>
  <c r="N45" i="6"/>
  <c r="N44" i="6"/>
  <c r="N43" i="6"/>
  <c r="N29" i="6"/>
  <c r="N24" i="6"/>
  <c r="N39" i="6"/>
  <c r="N41" i="6"/>
  <c r="N38" i="6"/>
  <c r="N37" i="6"/>
  <c r="N36" i="6"/>
  <c r="N28" i="6"/>
  <c r="N22" i="6"/>
  <c r="N23" i="6"/>
  <c r="N32" i="6"/>
  <c r="N42" i="6"/>
  <c r="N26" i="6"/>
  <c r="N31" i="6"/>
  <c r="N40" i="6"/>
  <c r="N33" i="6"/>
  <c r="N30" i="6"/>
  <c r="N25" i="6"/>
  <c r="L8" i="6"/>
  <c r="K8" i="6"/>
  <c r="L5" i="6"/>
  <c r="K5" i="6"/>
  <c r="K9" i="6"/>
  <c r="K10" i="6"/>
  <c r="K11" i="6"/>
  <c r="K12" i="6"/>
  <c r="K13" i="6"/>
  <c r="K14" i="6"/>
  <c r="K15" i="6"/>
  <c r="K17" i="6"/>
  <c r="K18" i="6"/>
  <c r="K19" i="6"/>
  <c r="K20" i="6"/>
  <c r="K21" i="6"/>
  <c r="K47" i="6"/>
  <c r="K48" i="6"/>
  <c r="K49" i="6"/>
  <c r="K50" i="6"/>
  <c r="K51" i="6"/>
  <c r="K52" i="6"/>
  <c r="K53" i="6"/>
  <c r="K54" i="6"/>
  <c r="K55" i="6"/>
  <c r="K56" i="6"/>
  <c r="K58" i="6"/>
  <c r="K59" i="6"/>
  <c r="K60" i="6"/>
  <c r="K61" i="6"/>
  <c r="K62" i="6"/>
  <c r="K63" i="6"/>
  <c r="K64" i="6"/>
  <c r="K65" i="6"/>
  <c r="K69" i="6"/>
  <c r="K70" i="6"/>
  <c r="K4" i="6"/>
  <c r="H6" i="18" l="1"/>
  <c r="E9" i="11" s="1"/>
  <c r="E11" i="11"/>
  <c r="N8" i="6"/>
  <c r="N5" i="6"/>
  <c r="P7" i="5" l="1"/>
  <c r="O7" i="5"/>
  <c r="P6" i="5"/>
  <c r="O6" i="5"/>
  <c r="P19" i="5"/>
  <c r="O19" i="5"/>
  <c r="P17" i="5"/>
  <c r="O17" i="5"/>
  <c r="P5" i="5"/>
  <c r="O5" i="5"/>
  <c r="P27" i="5"/>
  <c r="O27" i="5"/>
  <c r="P26" i="5"/>
  <c r="O26" i="5"/>
  <c r="P25" i="5"/>
  <c r="O25" i="5"/>
  <c r="P22" i="5"/>
  <c r="O22" i="5"/>
  <c r="P18" i="5"/>
  <c r="O18" i="5"/>
  <c r="P21" i="5"/>
  <c r="O21" i="5"/>
  <c r="P16" i="5"/>
  <c r="O16" i="5"/>
  <c r="O9" i="5"/>
  <c r="O10" i="5"/>
  <c r="O11" i="5"/>
  <c r="O12" i="5"/>
  <c r="O13" i="5"/>
  <c r="O14" i="5"/>
  <c r="O15" i="5"/>
  <c r="O29" i="5"/>
  <c r="O31" i="5"/>
  <c r="O32" i="5"/>
  <c r="O3" i="5"/>
  <c r="P32" i="5"/>
  <c r="R16" i="5" l="1"/>
  <c r="R18" i="5"/>
  <c r="R25" i="5"/>
  <c r="R17" i="5"/>
  <c r="R19" i="5"/>
  <c r="R22" i="5"/>
  <c r="R5" i="5"/>
  <c r="R6" i="5"/>
  <c r="R27" i="5"/>
  <c r="R7" i="5"/>
  <c r="R26" i="5"/>
  <c r="R21" i="5"/>
  <c r="R32" i="5"/>
  <c r="N25" i="2" l="1"/>
  <c r="N17" i="2"/>
  <c r="N43" i="2"/>
  <c r="N36" i="2"/>
  <c r="N14" i="2"/>
  <c r="N50" i="2"/>
  <c r="N49" i="2"/>
  <c r="N61" i="2"/>
  <c r="N39" i="2"/>
  <c r="N37" i="2"/>
  <c r="N33" i="2"/>
  <c r="N27" i="2"/>
  <c r="N12" i="2"/>
  <c r="N11" i="2"/>
  <c r="N10" i="2"/>
  <c r="N9" i="2"/>
  <c r="N3" i="2"/>
  <c r="N59" i="2"/>
  <c r="N60" i="2"/>
  <c r="N58" i="2"/>
  <c r="L70" i="6" l="1"/>
  <c r="N70" i="6" s="1"/>
  <c r="K17" i="7" l="1"/>
  <c r="M17" i="7" s="1"/>
  <c r="E25" i="10" l="1"/>
  <c r="F25" i="10"/>
  <c r="G25" i="10"/>
  <c r="I25" i="10"/>
  <c r="D25" i="10"/>
  <c r="D18" i="12" l="1"/>
  <c r="F18" i="12"/>
  <c r="G18" i="12"/>
  <c r="H18" i="12"/>
  <c r="I18" i="12"/>
  <c r="J18" i="12"/>
  <c r="E18" i="12"/>
  <c r="D7" i="14"/>
  <c r="F4" i="14"/>
  <c r="H4" i="14" l="1"/>
  <c r="K18" i="12"/>
  <c r="C8" i="11" s="1"/>
  <c r="C11" i="11"/>
  <c r="E71" i="6" l="1"/>
  <c r="F71" i="6"/>
  <c r="G71" i="6"/>
  <c r="H71" i="6"/>
  <c r="I71" i="6"/>
  <c r="J71" i="6"/>
  <c r="D71" i="6"/>
  <c r="K71" i="6" l="1"/>
  <c r="C6" i="11" s="1"/>
  <c r="F6" i="11" l="1"/>
  <c r="E33" i="5" l="1"/>
  <c r="F33" i="5"/>
  <c r="G33" i="5"/>
  <c r="H33" i="5"/>
  <c r="I33" i="5"/>
  <c r="J33" i="5"/>
  <c r="K33" i="5"/>
  <c r="L33" i="5"/>
  <c r="M33" i="5"/>
  <c r="N33" i="5"/>
  <c r="D33" i="5"/>
  <c r="K34" i="13" l="1"/>
  <c r="M34" i="13" s="1"/>
  <c r="P15" i="5"/>
  <c r="R15" i="5" l="1"/>
  <c r="L61" i="6"/>
  <c r="N61" i="6" s="1"/>
  <c r="N34" i="2" l="1"/>
  <c r="F9" i="15" l="1"/>
  <c r="H9" i="15" s="1"/>
  <c r="F11" i="15"/>
  <c r="H11" i="15" s="1"/>
  <c r="L69" i="6"/>
  <c r="N69" i="6" s="1"/>
  <c r="N22" i="2" l="1"/>
  <c r="K36" i="13" l="1"/>
  <c r="M36" i="13" s="1"/>
  <c r="K35" i="13"/>
  <c r="M35" i="13" s="1"/>
  <c r="M33" i="13"/>
  <c r="K31" i="13"/>
  <c r="M31" i="13" s="1"/>
  <c r="K30" i="13"/>
  <c r="M30" i="13" s="1"/>
  <c r="K25" i="13"/>
  <c r="M25" i="13" s="1"/>
  <c r="K24" i="13"/>
  <c r="M24" i="13" s="1"/>
  <c r="K19" i="13"/>
  <c r="M19" i="13" s="1"/>
  <c r="K17" i="13"/>
  <c r="M17" i="13" s="1"/>
  <c r="K16" i="13"/>
  <c r="M16" i="13" s="1"/>
  <c r="K14" i="13"/>
  <c r="M14" i="13" s="1"/>
  <c r="K13" i="13"/>
  <c r="M13" i="13" s="1"/>
  <c r="K12" i="13"/>
  <c r="M12" i="13" s="1"/>
  <c r="M40" i="13" l="1"/>
  <c r="E6" i="11" s="1"/>
  <c r="E7" i="14" l="1"/>
  <c r="C7" i="11" s="1"/>
  <c r="L56" i="6"/>
  <c r="N56" i="6" s="1"/>
  <c r="L64" i="6"/>
  <c r="N64" i="6" s="1"/>
  <c r="L63" i="6"/>
  <c r="N63" i="6" s="1"/>
  <c r="P31" i="5"/>
  <c r="L19" i="6"/>
  <c r="N19" i="6" s="1"/>
  <c r="R31" i="5" l="1"/>
  <c r="L60" i="6" l="1"/>
  <c r="N60" i="6" s="1"/>
  <c r="N47" i="2"/>
  <c r="N13" i="2"/>
  <c r="L49" i="6"/>
  <c r="N49" i="6" s="1"/>
  <c r="N5" i="2" l="1"/>
  <c r="L55" i="6" l="1"/>
  <c r="N55" i="6" s="1"/>
  <c r="C9" i="11" l="1"/>
  <c r="P14" i="5" l="1"/>
  <c r="P10" i="5"/>
  <c r="R14" i="5" l="1"/>
  <c r="R10" i="5"/>
  <c r="N38" i="2"/>
  <c r="N57" i="2" l="1"/>
  <c r="N42" i="2" l="1"/>
  <c r="J25" i="10" l="1"/>
  <c r="C10" i="11" s="1"/>
  <c r="L3" i="12"/>
  <c r="N3" i="12" s="1"/>
  <c r="L4" i="12"/>
  <c r="N4" i="12" s="1"/>
  <c r="L11" i="12"/>
  <c r="N11" i="12" s="1"/>
  <c r="N18" i="12" l="1"/>
  <c r="B8" i="11" s="1"/>
  <c r="C5" i="11" l="1"/>
  <c r="C12" i="11" s="1"/>
  <c r="K5" i="10" l="1"/>
  <c r="M5" i="10" s="1"/>
  <c r="K4" i="10"/>
  <c r="M4" i="10" s="1"/>
  <c r="F8" i="15"/>
  <c r="H8" i="15" s="1"/>
  <c r="H12" i="15" s="1"/>
  <c r="F3" i="14"/>
  <c r="H3" i="14" s="1"/>
  <c r="K21" i="7"/>
  <c r="M21" i="7" s="1"/>
  <c r="K8" i="7"/>
  <c r="M8" i="7" s="1"/>
  <c r="K15" i="7"/>
  <c r="M15" i="7" s="1"/>
  <c r="M18" i="7"/>
  <c r="K7" i="7"/>
  <c r="M7" i="7" s="1"/>
  <c r="M23" i="7" l="1"/>
  <c r="B11" i="11" s="1"/>
  <c r="M25" i="10"/>
  <c r="B10" i="11" s="1"/>
  <c r="B9" i="11"/>
  <c r="H7" i="14"/>
  <c r="B7" i="11" s="1"/>
  <c r="L58" i="6"/>
  <c r="N58" i="6" s="1"/>
  <c r="L59" i="6"/>
  <c r="N59" i="6" s="1"/>
  <c r="L47" i="6"/>
  <c r="N47" i="6" s="1"/>
  <c r="L48" i="6"/>
  <c r="N48" i="6" s="1"/>
  <c r="L17" i="6"/>
  <c r="N17" i="6" s="1"/>
  <c r="L18" i="6"/>
  <c r="N18" i="6" s="1"/>
  <c r="L52" i="6"/>
  <c r="N52" i="6" s="1"/>
  <c r="L51" i="6"/>
  <c r="N51" i="6" s="1"/>
  <c r="L53" i="6"/>
  <c r="N53" i="6" s="1"/>
  <c r="L54" i="6"/>
  <c r="N54" i="6" s="1"/>
  <c r="L50" i="6"/>
  <c r="N50" i="6" s="1"/>
  <c r="L15" i="6"/>
  <c r="N15" i="6" s="1"/>
  <c r="L9" i="6"/>
  <c r="N9" i="6" s="1"/>
  <c r="L4" i="6"/>
  <c r="N4" i="6" s="1"/>
  <c r="L13" i="6"/>
  <c r="N13" i="6" s="1"/>
  <c r="L14" i="6"/>
  <c r="N14" i="6" s="1"/>
  <c r="L21" i="6"/>
  <c r="N21" i="6" s="1"/>
  <c r="L20" i="6"/>
  <c r="N20" i="6" s="1"/>
  <c r="L12" i="6"/>
  <c r="N12" i="6" s="1"/>
  <c r="L10" i="6"/>
  <c r="N10" i="6" s="1"/>
  <c r="L11" i="6"/>
  <c r="N11" i="6" s="1"/>
  <c r="L62" i="6"/>
  <c r="N62" i="6" s="1"/>
  <c r="L65" i="6"/>
  <c r="N65" i="6" s="1"/>
  <c r="N71" i="6" l="1"/>
  <c r="B6" i="11" s="1"/>
  <c r="P13" i="5"/>
  <c r="P9" i="5"/>
  <c r="P11" i="5"/>
  <c r="P12" i="5"/>
  <c r="P29" i="5"/>
  <c r="P3" i="5"/>
  <c r="N56" i="2"/>
  <c r="N29" i="2"/>
  <c r="N15" i="2"/>
  <c r="N4" i="2"/>
  <c r="N6" i="2"/>
  <c r="N7" i="2"/>
  <c r="N16" i="2"/>
  <c r="N20" i="2"/>
  <c r="N21" i="2"/>
  <c r="N23" i="2"/>
  <c r="N24" i="2"/>
  <c r="N26" i="2"/>
  <c r="N35" i="2"/>
  <c r="N41" i="2"/>
  <c r="N44" i="2"/>
  <c r="N46" i="2"/>
  <c r="N48" i="2"/>
  <c r="N51" i="2"/>
  <c r="N52" i="2"/>
  <c r="N2" i="2"/>
  <c r="B5" i="11" l="1"/>
  <c r="B12" i="11" s="1"/>
  <c r="R13" i="5"/>
  <c r="I9" i="11" l="1"/>
  <c r="H9" i="11"/>
  <c r="H8" i="11" l="1"/>
  <c r="H7" i="11"/>
  <c r="I7" i="11"/>
  <c r="I8" i="11"/>
  <c r="I10" i="11" l="1"/>
  <c r="H10" i="11" l="1"/>
  <c r="R3" i="5" l="1"/>
  <c r="R9" i="5"/>
  <c r="I6" i="11" l="1"/>
  <c r="R11" i="5" l="1"/>
  <c r="R12" i="5" l="1"/>
  <c r="I11" i="11"/>
  <c r="H6" i="11" l="1"/>
  <c r="H11" i="11" l="1"/>
  <c r="R29" i="5" l="1"/>
  <c r="R33" i="5" l="1"/>
  <c r="E5" i="11" s="1"/>
  <c r="O33" i="5"/>
  <c r="F5" i="11" s="1"/>
  <c r="D5" i="11"/>
  <c r="D9" i="11" l="1"/>
  <c r="D6" i="11"/>
  <c r="D10" i="11"/>
  <c r="D7" i="11"/>
  <c r="D8" i="11"/>
  <c r="D11" i="11"/>
  <c r="F12" i="11" l="1"/>
  <c r="I5" i="11"/>
  <c r="I12" i="11" s="1"/>
  <c r="E12" i="11"/>
  <c r="H5" i="11"/>
  <c r="H12" i="11" s="1"/>
  <c r="J12" i="11" l="1"/>
  <c r="G10" i="11"/>
  <c r="G7" i="11"/>
  <c r="G9" i="11"/>
  <c r="G11" i="11"/>
  <c r="G6" i="11"/>
  <c r="G8" i="11"/>
  <c r="G5" i="11"/>
  <c r="J7" i="11"/>
  <c r="G12" i="11"/>
  <c r="J8" i="11"/>
  <c r="J5" i="11"/>
  <c r="J9" i="11"/>
  <c r="J6" i="11"/>
  <c r="J10" i="11"/>
  <c r="J11" i="11"/>
  <c r="D12" i="11"/>
</calcChain>
</file>

<file path=xl/sharedStrings.xml><?xml version="1.0" encoding="utf-8"?>
<sst xmlns="http://schemas.openxmlformats.org/spreadsheetml/2006/main" count="611" uniqueCount="344">
  <si>
    <t>TOTAL R$</t>
  </si>
  <si>
    <t>REFERÊNCIA</t>
  </si>
  <si>
    <t>IMAGEM</t>
  </si>
  <si>
    <t>NOME</t>
  </si>
  <si>
    <t>GRADE</t>
  </si>
  <si>
    <t>TOTAL DE PEÇAS</t>
  </si>
  <si>
    <t>PREÇO ATACADO R$</t>
  </si>
  <si>
    <t>VAREJO SUGERIDO</t>
  </si>
  <si>
    <t>XS</t>
  </si>
  <si>
    <t>S</t>
  </si>
  <si>
    <t>M</t>
  </si>
  <si>
    <t>L</t>
  </si>
  <si>
    <t>XL</t>
  </si>
  <si>
    <t>3XL</t>
  </si>
  <si>
    <t>XXL</t>
  </si>
  <si>
    <t>MODELAGEM</t>
  </si>
  <si>
    <t>COR</t>
  </si>
  <si>
    <t>TOTAL</t>
  </si>
  <si>
    <t>CATEGORIA</t>
  </si>
  <si>
    <t>R$</t>
  </si>
  <si>
    <t>PÇS</t>
  </si>
  <si>
    <t>% R$</t>
  </si>
  <si>
    <t>5 POCKETS</t>
  </si>
  <si>
    <t>SPP MALE</t>
  </si>
  <si>
    <t>SMALL ACCESSORIES</t>
  </si>
  <si>
    <t>BAGS</t>
  </si>
  <si>
    <t>UNDER</t>
  </si>
  <si>
    <t>FOOT</t>
  </si>
  <si>
    <t>UNIDADES</t>
  </si>
  <si>
    <t>TAMANHO</t>
  </si>
  <si>
    <t xml:space="preserve"> ATACADO R$</t>
  </si>
  <si>
    <t>ÚNICO</t>
  </si>
  <si>
    <t xml:space="preserve">PREÇO </t>
  </si>
  <si>
    <t>ATACADO R$</t>
  </si>
  <si>
    <t xml:space="preserve">VAREJO </t>
  </si>
  <si>
    <t>SUGERIDO</t>
  </si>
  <si>
    <t>UNI</t>
  </si>
  <si>
    <t>XXS</t>
  </si>
  <si>
    <t>COLLECTION</t>
  </si>
  <si>
    <t>THOMMER CB-NE</t>
  </si>
  <si>
    <t>00S8MK8880V</t>
  </si>
  <si>
    <t>THOMMER-T</t>
  </si>
  <si>
    <t>00SE3D087AA</t>
  </si>
  <si>
    <t>00SE3D8880T</t>
  </si>
  <si>
    <t>KROOLEY CB-NE</t>
  </si>
  <si>
    <t>00SU3F0687Z</t>
  </si>
  <si>
    <t>00SU3F086AY</t>
  </si>
  <si>
    <t>D-ISTORT L.32</t>
  </si>
  <si>
    <t>00SMZS085AW</t>
  </si>
  <si>
    <t>SLEENKER L.32</t>
  </si>
  <si>
    <t>00S7VG069AJ</t>
  </si>
  <si>
    <t>00S7VG069FI</t>
  </si>
  <si>
    <t>00S7VG086AT</t>
  </si>
  <si>
    <t>00S7VGCN018</t>
  </si>
  <si>
    <t>THOMMER L.32</t>
  </si>
  <si>
    <t>00SW1Q087AX</t>
  </si>
  <si>
    <t>00SW1Q089AR</t>
  </si>
  <si>
    <t>00SW1QCN019 100</t>
  </si>
  <si>
    <t>TEPPHAR L.32</t>
  </si>
  <si>
    <t>00CKRI080AC</t>
  </si>
  <si>
    <t>00CKRI081AP</t>
  </si>
  <si>
    <t>00CKRI087AW</t>
  </si>
  <si>
    <t>00CKRIC81AL</t>
  </si>
  <si>
    <t>00CKRIC84NV</t>
  </si>
  <si>
    <t>D-EETAR L.32</t>
  </si>
  <si>
    <t>00SQLY087AV</t>
  </si>
  <si>
    <t>D-BAZER L.32</t>
  </si>
  <si>
    <t>00SSLL081AP</t>
  </si>
  <si>
    <t>00SSLL084GR</t>
  </si>
  <si>
    <t>BUSTER L.32</t>
  </si>
  <si>
    <t>00SDHB081AQ</t>
  </si>
  <si>
    <t>00SDHB087AQ</t>
  </si>
  <si>
    <t>00SDHBCN021</t>
  </si>
  <si>
    <t>SAFADO L.32</t>
  </si>
  <si>
    <t>00C03GC81AS</t>
  </si>
  <si>
    <t>00C03GC89AR</t>
  </si>
  <si>
    <t>D-LIGENZ L.32</t>
  </si>
  <si>
    <t>00SSLS088AN</t>
  </si>
  <si>
    <t>THOSHORT</t>
  </si>
  <si>
    <t>00SD3U081AS</t>
  </si>
  <si>
    <t>00SD3U087AM</t>
  </si>
  <si>
    <t>00SD3U084QN</t>
  </si>
  <si>
    <t>00S7VG084RI</t>
  </si>
  <si>
    <t>00SW1Q087AS</t>
  </si>
  <si>
    <t>00SW1Q081AS</t>
  </si>
  <si>
    <t>00SW1Q087AM</t>
  </si>
  <si>
    <t>00SW1Q087AN</t>
  </si>
  <si>
    <t>00SSLL084DD</t>
  </si>
  <si>
    <t>00SDHB087AS</t>
  </si>
  <si>
    <t>00SDHBC84NV</t>
  </si>
  <si>
    <t>00SDHB084ZU</t>
  </si>
  <si>
    <t>00C06Q087AS</t>
  </si>
  <si>
    <t>LARKEE L.32</t>
  </si>
  <si>
    <t>00C06Q087AN</t>
  </si>
  <si>
    <t>00SD3U087AN</t>
  </si>
  <si>
    <t>00S8MK0688U</t>
  </si>
  <si>
    <t>00S8MK088AX</t>
  </si>
  <si>
    <t>00SW1Q069DZ</t>
  </si>
  <si>
    <t>00SDHB081AL</t>
  </si>
  <si>
    <t>00C03GC81AP</t>
  </si>
  <si>
    <t>00SW1Q081AR</t>
  </si>
  <si>
    <t>00CKRI087AT</t>
  </si>
  <si>
    <t>FAYZA-NE</t>
  </si>
  <si>
    <t>00CYQV069FC</t>
  </si>
  <si>
    <t>KRAILEY-B-NE</t>
  </si>
  <si>
    <t>00SJNL069FG</t>
  </si>
  <si>
    <t>00SJNL069DS 100</t>
  </si>
  <si>
    <t>SLANDY L.32</t>
  </si>
  <si>
    <t>00SXJN069DC</t>
  </si>
  <si>
    <t>00SXJN086AC 100</t>
  </si>
  <si>
    <t>00SXJN086AF</t>
  </si>
  <si>
    <t>00SXJN088AS</t>
  </si>
  <si>
    <t>SLANDY-HIGH L.32</t>
  </si>
  <si>
    <t>00SMLX085AV</t>
  </si>
  <si>
    <t>00SMLX086AB</t>
  </si>
  <si>
    <t>BABHILA L.32</t>
  </si>
  <si>
    <t>00S7LY081AI</t>
  </si>
  <si>
    <t>00S7LY086AP</t>
  </si>
  <si>
    <t>00S7LY086AS 100</t>
  </si>
  <si>
    <t>BABHILA-HIGH L.32</t>
  </si>
  <si>
    <t>00SIJ5086AU</t>
  </si>
  <si>
    <t>D-EBBEY L.32</t>
  </si>
  <si>
    <t>00SMMV086AW</t>
  </si>
  <si>
    <t>00SMMV086AM</t>
  </si>
  <si>
    <t>D-FERENZ L.32</t>
  </si>
  <si>
    <t>00SPMG081AN</t>
  </si>
  <si>
    <t>D-PENDING</t>
  </si>
  <si>
    <t>00SPMD080AK</t>
  </si>
  <si>
    <t>D-VIZONS</t>
  </si>
  <si>
    <t>00SQF6089AR</t>
  </si>
  <si>
    <t>00SXJN084MU</t>
  </si>
  <si>
    <t>00S7LY081AJ</t>
  </si>
  <si>
    <t>SANDY L.32</t>
  </si>
  <si>
    <t>00SFXN086AL</t>
  </si>
  <si>
    <t>00SXJN084NM</t>
  </si>
  <si>
    <t>00SXJN084UT</t>
  </si>
  <si>
    <t>00SH0I0CATJ</t>
  </si>
  <si>
    <t>100 - BRANCO</t>
  </si>
  <si>
    <t>81E - MARINHO</t>
  </si>
  <si>
    <t>900 - PRETO</t>
  </si>
  <si>
    <t>912 - MESCLA</t>
  </si>
  <si>
    <t>00SH130BASU</t>
  </si>
  <si>
    <t>00SNSM0CATM</t>
  </si>
  <si>
    <t>00SNSQ0CATM</t>
  </si>
  <si>
    <t>00SSNP0091A</t>
  </si>
  <si>
    <t>00SSNW0091A</t>
  </si>
  <si>
    <t>00SSNZ0091A</t>
  </si>
  <si>
    <t>00SSP90CATM</t>
  </si>
  <si>
    <t>00SSPM0091A</t>
  </si>
  <si>
    <t>8HY - AZUL</t>
  </si>
  <si>
    <t>00SSPP0091A</t>
  </si>
  <si>
    <t>00SSPQ0091A</t>
  </si>
  <si>
    <t>00SSPR0091A</t>
  </si>
  <si>
    <t>00SU2E0QAVF</t>
  </si>
  <si>
    <t>00SU2N0PATI</t>
  </si>
  <si>
    <t>00SPT00MXZA</t>
  </si>
  <si>
    <t>5AT - AMARELO</t>
  </si>
  <si>
    <t>00SQVE0EAVF</t>
  </si>
  <si>
    <t>00SR2I0GAUX</t>
  </si>
  <si>
    <t>00SQH20SAUG</t>
  </si>
  <si>
    <t>37H - ROSA</t>
  </si>
  <si>
    <t>00SQUS0EAVG</t>
  </si>
  <si>
    <t>129 - OFF WHITE</t>
  </si>
  <si>
    <t>00SHYK0DAUU</t>
  </si>
  <si>
    <t>00SR2Q0WAQQ</t>
  </si>
  <si>
    <t>00SR260JATX</t>
  </si>
  <si>
    <t>00SSPT0IAJH</t>
  </si>
  <si>
    <t>00SQKS0AAVG</t>
  </si>
  <si>
    <t>93R - MARINHO</t>
  </si>
  <si>
    <t>00SH340CATK</t>
  </si>
  <si>
    <t>00SU1D0GASO</t>
  </si>
  <si>
    <t>00SQ110SAUF</t>
  </si>
  <si>
    <t>00SQVW0HAUD</t>
  </si>
  <si>
    <t>00SQD50CAVQ</t>
  </si>
  <si>
    <t>00SNRE0091A</t>
  </si>
  <si>
    <t>00SI290MXZA</t>
  </si>
  <si>
    <t>912A - MESCLA</t>
  </si>
  <si>
    <t>00SMAP0AAUI</t>
  </si>
  <si>
    <t>00S02X0091B</t>
  </si>
  <si>
    <t>00S8T10BASZ</t>
  </si>
  <si>
    <t>00SPSZ0KASH</t>
  </si>
  <si>
    <t>00SPB90CATJ</t>
  </si>
  <si>
    <t>9XX - PRETO</t>
  </si>
  <si>
    <t>00SU290PATI</t>
  </si>
  <si>
    <t>00SM7P0BAVH</t>
  </si>
  <si>
    <t>00S2V20SAUE</t>
  </si>
  <si>
    <t>00SPCX0LAUD</t>
  </si>
  <si>
    <t>00SQC20LASO</t>
  </si>
  <si>
    <t>00SQMT0PAUR</t>
  </si>
  <si>
    <t>9XXA - PRETO</t>
  </si>
  <si>
    <t>00SR0Y0SAUE</t>
  </si>
  <si>
    <t>00SPCW081AE</t>
  </si>
  <si>
    <t>00SU2Q0EATP</t>
  </si>
  <si>
    <t>00SPDF0SAUC</t>
  </si>
  <si>
    <t>00SGVK0AATQ</t>
  </si>
  <si>
    <t>00SQPB0LASP</t>
  </si>
  <si>
    <t>00SQPR081AC</t>
  </si>
  <si>
    <t>00SSTF081AE</t>
  </si>
  <si>
    <t>00SQQ3089AT</t>
  </si>
  <si>
    <t>00SQCH0AAUE</t>
  </si>
  <si>
    <t>Y01913PR012</t>
  </si>
  <si>
    <t>T1009 - BRANCO</t>
  </si>
  <si>
    <t>Y01873PR012</t>
  </si>
  <si>
    <t>H7113 - MARINHO</t>
  </si>
  <si>
    <t>Y01534P1349</t>
  </si>
  <si>
    <t>H6576 - BRANCO</t>
  </si>
  <si>
    <t>T8013 - PRETO</t>
  </si>
  <si>
    <t>Y01880P0375</t>
  </si>
  <si>
    <t>Y01880P2289</t>
  </si>
  <si>
    <t>Y01881P2199</t>
  </si>
  <si>
    <t>H3800 - PRETO</t>
  </si>
  <si>
    <t>Y01874PR012</t>
  </si>
  <si>
    <t>T1015 - BRANCO</t>
  </si>
  <si>
    <t>Y01911P2459</t>
  </si>
  <si>
    <t>Y01934PR012</t>
  </si>
  <si>
    <t>Y01876P2199</t>
  </si>
  <si>
    <t>H3357 - BRANCO</t>
  </si>
  <si>
    <t>X04814P2250</t>
  </si>
  <si>
    <t>X04814P2084</t>
  </si>
  <si>
    <t>X04812P1157</t>
  </si>
  <si>
    <t>X04812P2084</t>
  </si>
  <si>
    <t>X04812P2250</t>
  </si>
  <si>
    <t>X06090P2249</t>
  </si>
  <si>
    <t>X06069P0320</t>
  </si>
  <si>
    <t>X03891P0804</t>
  </si>
  <si>
    <t>X03629P0804</t>
  </si>
  <si>
    <t>X04814P1157</t>
  </si>
  <si>
    <t>00SQJY0JAPG</t>
  </si>
  <si>
    <t>00SIIQ0BAUI</t>
  </si>
  <si>
    <t>X06028PR227</t>
  </si>
  <si>
    <t>X06177PS934</t>
  </si>
  <si>
    <t>X03721PR227</t>
  </si>
  <si>
    <t>X03919PR271</t>
  </si>
  <si>
    <t>X03921PR271</t>
  </si>
  <si>
    <t>X05988PR080</t>
  </si>
  <si>
    <t>X05990PR080</t>
  </si>
  <si>
    <t>00SC8L0WATM</t>
  </si>
  <si>
    <t>51F - MILITAR</t>
  </si>
  <si>
    <t>89D - MARINHO</t>
  </si>
  <si>
    <t>00SSJG0WATM</t>
  </si>
  <si>
    <t>00SAYJ0TAVJ</t>
  </si>
  <si>
    <t>00SAB20BATB</t>
  </si>
  <si>
    <t>00ST3V0PAQZ</t>
  </si>
  <si>
    <t>H3357 - BRANCO/CINZA</t>
  </si>
  <si>
    <t>SS19</t>
  </si>
  <si>
    <t>00CYQV069DU</t>
  </si>
  <si>
    <t>00SXJN085AW</t>
  </si>
  <si>
    <t>00SMN0069DW</t>
  </si>
  <si>
    <t>D-RIFTY L.32</t>
  </si>
  <si>
    <t>00SMN0089AL</t>
  </si>
  <si>
    <t>00SM850PAUB</t>
  </si>
  <si>
    <t>DE-DESY-P</t>
  </si>
  <si>
    <t>00SNRQ0091A</t>
  </si>
  <si>
    <t>00SPBA0CZJA</t>
  </si>
  <si>
    <t>00SPRY0KATD</t>
  </si>
  <si>
    <t>00SM700BASQ</t>
  </si>
  <si>
    <t>00SM6B0PAUG</t>
  </si>
  <si>
    <t>00SSE40GATR</t>
  </si>
  <si>
    <t>00SPC80PAUE</t>
  </si>
  <si>
    <t>00SP8K0NAVP</t>
  </si>
  <si>
    <t>00SP8N0NAVP</t>
  </si>
  <si>
    <t>H1532 - PRETO</t>
  </si>
  <si>
    <t>H6314 - AMARELO</t>
  </si>
  <si>
    <t>H5906 - CAFÉ</t>
  </si>
  <si>
    <t>H5908 - PRETO</t>
  </si>
  <si>
    <t>T2189 - CAFÉ</t>
  </si>
  <si>
    <t>T6321 - AZUL</t>
  </si>
  <si>
    <t>1 - JEANS</t>
  </si>
  <si>
    <t>2 - BLACK</t>
  </si>
  <si>
    <t>H6927 - PRETO/VERDE</t>
  </si>
  <si>
    <t>H7134 - VERDE/CINZA</t>
  </si>
  <si>
    <t>H3798 - CAMUFLADO CINZA</t>
  </si>
  <si>
    <t>T2158 - MARROM</t>
  </si>
  <si>
    <t>T6319 - AZUL NOTURNO</t>
  </si>
  <si>
    <t>T7434 - MILITAR</t>
  </si>
  <si>
    <t>H5839 - PRETO/VERDE</t>
  </si>
  <si>
    <t>H5067 - PRETO/PRETO</t>
  </si>
  <si>
    <t>H1940 - BLUE DENIN</t>
  </si>
  <si>
    <t>E4125 - PRETO/CINZA/PRETO</t>
  </si>
  <si>
    <t>E3952 - PRETO/MILITAR/MARINHO</t>
  </si>
  <si>
    <t>E1897 - PRETO/PRETO/CAMUFLADO</t>
  </si>
  <si>
    <t>E4203 - CAMUFLADO/CINZA/PRETO</t>
  </si>
  <si>
    <t xml:space="preserve"> </t>
  </si>
  <si>
    <t>QTDE GRADE</t>
  </si>
  <si>
    <t>GRADE PADRÃO - DIGITAR SOMENTE A QUANTIDADE DA GRADE</t>
  </si>
  <si>
    <t>TAMANHOS</t>
  </si>
  <si>
    <t>00SPDMRHAPY</t>
  </si>
  <si>
    <t>3 - PT/BCO/MESCLA</t>
  </si>
  <si>
    <t>02 - BRANCO</t>
  </si>
  <si>
    <t>01 - PRETO</t>
  </si>
  <si>
    <t>00SPDGRHAPY</t>
  </si>
  <si>
    <t>00SL6SRHAPW</t>
  </si>
  <si>
    <t>25 - BRANCO</t>
  </si>
  <si>
    <t>00SH05RHAPW</t>
  </si>
  <si>
    <t>3 - PRETO/BRANCO/MESCLA</t>
  </si>
  <si>
    <t>PACK COM 3 UNIDADES</t>
  </si>
  <si>
    <t>GRADE 6 PARES</t>
  </si>
  <si>
    <t>00C06Q069BG</t>
  </si>
  <si>
    <t>00CKRIC84ZX</t>
  </si>
  <si>
    <t>00CKRI084ZC</t>
  </si>
  <si>
    <t>00S4IN084TX</t>
  </si>
  <si>
    <t xml:space="preserve">BELTHER </t>
  </si>
  <si>
    <t>KROOLEY R - NE</t>
  </si>
  <si>
    <t>00S6DD084UB</t>
  </si>
  <si>
    <t>00S6DD085AK</t>
  </si>
  <si>
    <t>00SDHB084XH</t>
  </si>
  <si>
    <t>00SW1QC84ZC</t>
  </si>
  <si>
    <t>00SE2S084YM</t>
  </si>
  <si>
    <t>KROOLEY-T</t>
  </si>
  <si>
    <t>00SW1Q084ZW</t>
  </si>
  <si>
    <t>00SJNL069CM</t>
  </si>
  <si>
    <t>00SXJN084ZD</t>
  </si>
  <si>
    <t>SANDY B L.32</t>
  </si>
  <si>
    <t>00SNY30800R</t>
  </si>
  <si>
    <t>00S30T0CAPI</t>
  </si>
  <si>
    <t>00S8G10NARY</t>
  </si>
  <si>
    <t>44G - VINHO</t>
  </si>
  <si>
    <t>5HS - VERDE</t>
  </si>
  <si>
    <t>00SAYJ0EASX</t>
  </si>
  <si>
    <t>UNI.</t>
  </si>
  <si>
    <t>E3843 - BCO/PTO/MESCLA</t>
  </si>
  <si>
    <t>00SIM70HAST</t>
  </si>
  <si>
    <t>00SKSF0JASB</t>
  </si>
  <si>
    <t>00SKSM0LASF</t>
  </si>
  <si>
    <t>00SLTY0HAST</t>
  </si>
  <si>
    <t>00SKND0EAUB</t>
  </si>
  <si>
    <t>00SKR40GAST</t>
  </si>
  <si>
    <t>X05541PR227</t>
  </si>
  <si>
    <t>DUPLA FACE</t>
  </si>
  <si>
    <t>H6769 - PRETO/VINHO</t>
  </si>
  <si>
    <t>X05673PR186</t>
  </si>
  <si>
    <t>X05683PR080</t>
  </si>
  <si>
    <t>X05715P0762</t>
  </si>
  <si>
    <t>X05712P0762</t>
  </si>
  <si>
    <t>CINTO DUAS VOLTAS</t>
  </si>
  <si>
    <t>Y01534P1845</t>
  </si>
  <si>
    <t>H6581 - CAMUFLADO AZUL</t>
  </si>
  <si>
    <t>Y01754P1228</t>
  </si>
  <si>
    <t>H1729 - JEANS</t>
  </si>
  <si>
    <t>Y01754PR316</t>
  </si>
  <si>
    <t>H6774 - OFF WHITE</t>
  </si>
  <si>
    <t>H6845 - MARINHO</t>
  </si>
  <si>
    <t>H6847 - MILITAR</t>
  </si>
  <si>
    <t>00SDHBRCN01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</si>
</sst>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-&quot;R$&quot;\ * #,##0.00_-;\-&quot;R$&quot;\ * #,##0.00_-;_-&quot;R$&quot;\ * &quot;-&quot;??_-;_-@_-"/>
    <numFmt numFmtId="43" formatCode="_-* #,##0.00_-;\-* #,##0.00_-;_-* &quot;-&quot;??_-;_-@_-"/>
    <numFmt numFmtId="164" formatCode="_-&quot;€&quot;\ * #,##0.00_-;\-&quot;€&quot;\ * #,##0.00_-;_-&quot;€&quot;\ * &quot;-&quot;??_-;_-@_-"/>
    <numFmt numFmtId="165" formatCode="_-[$R$-416]\ * #,##0.00_-;\-[$R$-416]\ * #,##0.00_-;_-[$R$-416]\ * &quot;-&quot;??_-;_-@_-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0"/>
      <color theme="1"/>
      <name val="Arial"/>
      <family val="2"/>
    </font>
    <font>
      <sz val="10"/>
      <name val="Arial"/>
      <family val="2"/>
    </font>
    <font>
      <b/>
      <sz val="1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22"/>
      <color rgb="FF000099"/>
      <name val="Calibri"/>
      <family val="2"/>
      <scheme val="minor"/>
    </font>
    <font>
      <b/>
      <sz val="10"/>
      <name val="Calibri"/>
      <family val="2"/>
      <scheme val="minor"/>
    </font>
    <font>
      <b/>
      <sz val="11"/>
      <color rgb="FF000099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rgb="FFFF0000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14">
    <xf numFmtId="0" fontId="0" fillId="0" borderId="0"/>
    <xf numFmtId="0" fontId="4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0" fontId="3" fillId="0" borderId="0"/>
    <xf numFmtId="164" fontId="3" fillId="0" borderId="0" applyFont="0" applyFill="0" applyBorder="0" applyAlignment="0" applyProtection="0"/>
    <xf numFmtId="0" fontId="4" fillId="0" borderId="0"/>
    <xf numFmtId="0" fontId="1" fillId="0" borderId="0"/>
    <xf numFmtId="0" fontId="1" fillId="0" borderId="0"/>
    <xf numFmtId="44" fontId="1" fillId="0" borderId="0" applyFont="0" applyFill="0" applyBorder="0" applyAlignment="0" applyProtection="0"/>
    <xf numFmtId="0" fontId="4" fillId="0" borderId="0"/>
    <xf numFmtId="0" fontId="4" fillId="0" borderId="0"/>
    <xf numFmtId="0" fontId="4" fillId="0" borderId="0"/>
    <xf numFmtId="9" fontId="1" fillId="0" borderId="0" applyFont="0" applyFill="0" applyBorder="0" applyAlignment="0" applyProtection="0"/>
  </cellStyleXfs>
  <cellXfs count="229">
    <xf numFmtId="0" fontId="0" fillId="0" borderId="0" xfId="0"/>
    <xf numFmtId="0" fontId="8" fillId="4" borderId="6" xfId="0" applyFont="1" applyFill="1" applyBorder="1" applyAlignment="1">
      <alignment horizontal="center"/>
    </xf>
    <xf numFmtId="44" fontId="2" fillId="0" borderId="1" xfId="3" applyFont="1" applyFill="1" applyBorder="1" applyAlignment="1" applyProtection="1">
      <alignment horizontal="center" vertical="center"/>
    </xf>
    <xf numFmtId="44" fontId="2" fillId="0" borderId="1" xfId="0" applyNumberFormat="1" applyFont="1" applyFill="1" applyBorder="1" applyAlignment="1" applyProtection="1">
      <alignment horizontal="center" vertical="center"/>
    </xf>
    <xf numFmtId="0" fontId="2" fillId="4" borderId="1" xfId="0" applyNumberFormat="1" applyFont="1" applyFill="1" applyBorder="1" applyAlignment="1" applyProtection="1">
      <alignment horizontal="center" vertical="center"/>
    </xf>
    <xf numFmtId="0" fontId="0" fillId="0" borderId="0" xfId="0" applyFont="1"/>
    <xf numFmtId="49" fontId="0" fillId="0" borderId="0" xfId="0" applyNumberFormat="1" applyFont="1"/>
    <xf numFmtId="0" fontId="0" fillId="0" borderId="1" xfId="0" applyFont="1" applyBorder="1" applyAlignment="1">
      <alignment horizontal="center" vertical="center"/>
    </xf>
    <xf numFmtId="49" fontId="0" fillId="0" borderId="1" xfId="0" applyNumberFormat="1" applyFont="1" applyBorder="1" applyAlignment="1">
      <alignment horizontal="center" vertical="center"/>
    </xf>
    <xf numFmtId="44" fontId="0" fillId="0" borderId="2" xfId="0" applyNumberFormat="1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6" fillId="0" borderId="0" xfId="12" applyFont="1" applyFill="1" applyBorder="1" applyAlignment="1">
      <alignment horizontal="left" vertical="center"/>
    </xf>
    <xf numFmtId="0" fontId="7" fillId="0" borderId="0" xfId="12" applyFont="1" applyFill="1" applyBorder="1"/>
    <xf numFmtId="1" fontId="5" fillId="3" borderId="1" xfId="11" applyNumberFormat="1" applyFont="1" applyFill="1" applyBorder="1" applyAlignment="1">
      <alignment horizontal="center" vertical="center"/>
    </xf>
    <xf numFmtId="0" fontId="5" fillId="4" borderId="0" xfId="0" applyFont="1" applyFill="1" applyBorder="1"/>
    <xf numFmtId="0" fontId="5" fillId="2" borderId="1" xfId="0" applyFont="1" applyFill="1" applyBorder="1"/>
    <xf numFmtId="49" fontId="5" fillId="2" borderId="1" xfId="0" applyNumberFormat="1" applyFont="1" applyFill="1" applyBorder="1"/>
    <xf numFmtId="0" fontId="5" fillId="2" borderId="1" xfId="0" applyFont="1" applyFill="1" applyBorder="1" applyAlignment="1">
      <alignment horizontal="center"/>
    </xf>
    <xf numFmtId="44" fontId="5" fillId="2" borderId="1" xfId="0" applyNumberFormat="1" applyFont="1" applyFill="1" applyBorder="1" applyAlignment="1">
      <alignment horizontal="center"/>
    </xf>
    <xf numFmtId="44" fontId="2" fillId="0" borderId="2" xfId="3" applyFont="1" applyFill="1" applyBorder="1" applyAlignment="1" applyProtection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49" fontId="0" fillId="0" borderId="1" xfId="0" applyNumberFormat="1" applyFont="1" applyBorder="1" applyAlignment="1">
      <alignment horizontal="right" vertical="center"/>
    </xf>
    <xf numFmtId="0" fontId="0" fillId="4" borderId="1" xfId="0" applyFill="1" applyBorder="1"/>
    <xf numFmtId="0" fontId="8" fillId="4" borderId="1" xfId="0" applyFont="1" applyFill="1" applyBorder="1"/>
    <xf numFmtId="0" fontId="10" fillId="4" borderId="1" xfId="1" applyFont="1" applyFill="1" applyBorder="1" applyAlignment="1">
      <alignment horizontal="center" vertical="center" wrapText="1"/>
    </xf>
    <xf numFmtId="0" fontId="10" fillId="4" borderId="1" xfId="1" applyFont="1" applyFill="1" applyBorder="1" applyAlignment="1">
      <alignment horizontal="center" wrapText="1"/>
    </xf>
    <xf numFmtId="165" fontId="0" fillId="4" borderId="1" xfId="0" applyNumberFormat="1" applyFill="1" applyBorder="1"/>
    <xf numFmtId="1" fontId="0" fillId="4" borderId="1" xfId="0" applyNumberFormat="1" applyFill="1" applyBorder="1" applyAlignment="1">
      <alignment horizontal="center"/>
    </xf>
    <xf numFmtId="9" fontId="0" fillId="4" borderId="1" xfId="13" applyFont="1" applyFill="1" applyBorder="1" applyAlignment="1">
      <alignment horizontal="center"/>
    </xf>
    <xf numFmtId="9" fontId="0" fillId="0" borderId="1" xfId="13" applyFont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11" fillId="2" borderId="1" xfId="0" applyFont="1" applyFill="1" applyBorder="1"/>
    <xf numFmtId="165" fontId="11" fillId="2" borderId="1" xfId="0" applyNumberFormat="1" applyFont="1" applyFill="1" applyBorder="1"/>
    <xf numFmtId="1" fontId="11" fillId="2" borderId="1" xfId="0" applyNumberFormat="1" applyFont="1" applyFill="1" applyBorder="1" applyAlignment="1">
      <alignment horizontal="center"/>
    </xf>
    <xf numFmtId="9" fontId="11" fillId="2" borderId="1" xfId="13" applyFont="1" applyFill="1" applyBorder="1" applyAlignment="1">
      <alignment horizontal="center"/>
    </xf>
    <xf numFmtId="9" fontId="11" fillId="2" borderId="1" xfId="0" applyNumberFormat="1" applyFont="1" applyFill="1" applyBorder="1" applyAlignment="1">
      <alignment horizontal="center"/>
    </xf>
    <xf numFmtId="49" fontId="12" fillId="0" borderId="1" xfId="0" applyNumberFormat="1" applyFont="1" applyBorder="1" applyAlignment="1">
      <alignment horizontal="right"/>
    </xf>
    <xf numFmtId="49" fontId="0" fillId="0" borderId="3" xfId="0" applyNumberFormat="1" applyFont="1" applyBorder="1" applyAlignment="1">
      <alignment horizontal="center" vertical="center"/>
    </xf>
    <xf numFmtId="0" fontId="5" fillId="3" borderId="1" xfId="11" applyFont="1" applyFill="1" applyBorder="1" applyAlignment="1">
      <alignment horizontal="center" vertical="center" wrapText="1"/>
    </xf>
    <xf numFmtId="0" fontId="5" fillId="3" borderId="1" xfId="11" applyNumberFormat="1" applyFont="1" applyFill="1" applyBorder="1" applyAlignment="1">
      <alignment horizontal="center" vertical="center"/>
    </xf>
    <xf numFmtId="44" fontId="2" fillId="0" borderId="1" xfId="3" applyNumberFormat="1" applyFont="1" applyFill="1" applyBorder="1" applyAlignment="1" applyProtection="1">
      <alignment horizontal="center" vertical="center"/>
    </xf>
    <xf numFmtId="44" fontId="5" fillId="2" borderId="1" xfId="0" applyNumberFormat="1" applyFont="1" applyFill="1" applyBorder="1"/>
    <xf numFmtId="44" fontId="0" fillId="0" borderId="0" xfId="0" applyNumberFormat="1" applyFont="1"/>
    <xf numFmtId="44" fontId="5" fillId="3" borderId="3" xfId="3" applyNumberFormat="1" applyFont="1" applyFill="1" applyBorder="1" applyAlignment="1">
      <alignment horizontal="center" vertical="center" wrapText="1"/>
    </xf>
    <xf numFmtId="44" fontId="5" fillId="3" borderId="2" xfId="3" applyNumberFormat="1" applyFont="1" applyFill="1" applyBorder="1" applyAlignment="1">
      <alignment horizontal="center" vertical="center" wrapText="1"/>
    </xf>
    <xf numFmtId="0" fontId="0" fillId="4" borderId="0" xfId="0" applyFont="1" applyFill="1" applyBorder="1" applyAlignment="1">
      <alignment horizontal="center" vertical="center"/>
    </xf>
    <xf numFmtId="44" fontId="2" fillId="0" borderId="3" xfId="0" applyNumberFormat="1" applyFont="1" applyFill="1" applyBorder="1" applyAlignment="1" applyProtection="1">
      <alignment horizontal="center" vertical="center"/>
    </xf>
    <xf numFmtId="44" fontId="2" fillId="0" borderId="3" xfId="3" applyFont="1" applyFill="1" applyBorder="1" applyAlignment="1" applyProtection="1">
      <alignment horizontal="center" vertical="center"/>
    </xf>
    <xf numFmtId="44" fontId="2" fillId="0" borderId="2" xfId="0" applyNumberFormat="1" applyFont="1" applyFill="1" applyBorder="1" applyAlignment="1" applyProtection="1">
      <alignment horizontal="center" vertical="center"/>
    </xf>
    <xf numFmtId="0" fontId="13" fillId="0" borderId="0" xfId="0" applyFont="1" applyAlignment="1">
      <alignment horizontal="center" vertical="center"/>
    </xf>
    <xf numFmtId="165" fontId="5" fillId="2" borderId="1" xfId="0" applyNumberFormat="1" applyFont="1" applyFill="1" applyBorder="1" applyAlignment="1">
      <alignment horizontal="center"/>
    </xf>
    <xf numFmtId="0" fontId="5" fillId="3" borderId="1" xfId="11" applyNumberFormat="1" applyFont="1" applyFill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0" fontId="2" fillId="0" borderId="0" xfId="0" applyFont="1"/>
    <xf numFmtId="49" fontId="0" fillId="0" borderId="3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/>
    </xf>
    <xf numFmtId="49" fontId="0" fillId="4" borderId="0" xfId="0" applyNumberFormat="1" applyFont="1" applyFill="1" applyBorder="1" applyAlignment="1">
      <alignment horizontal="center" vertical="center"/>
    </xf>
    <xf numFmtId="49" fontId="0" fillId="4" borderId="1" xfId="0" applyNumberFormat="1" applyFont="1" applyFill="1" applyBorder="1" applyAlignment="1">
      <alignment horizontal="center" vertical="center"/>
    </xf>
    <xf numFmtId="49" fontId="0" fillId="0" borderId="0" xfId="0" applyNumberFormat="1" applyFont="1" applyBorder="1" applyAlignment="1">
      <alignment horizontal="center" vertical="center"/>
    </xf>
    <xf numFmtId="0" fontId="7" fillId="4" borderId="1" xfId="0" quotePrefix="1" applyFont="1" applyFill="1" applyBorder="1" applyAlignment="1">
      <alignment horizontal="center" vertical="center"/>
    </xf>
    <xf numFmtId="0" fontId="0" fillId="4" borderId="0" xfId="0" quotePrefix="1" applyFont="1" applyFill="1" applyBorder="1" applyAlignment="1">
      <alignment horizontal="center" vertical="center"/>
    </xf>
    <xf numFmtId="0" fontId="0" fillId="4" borderId="1" xfId="0" quotePrefix="1" applyFon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49" fontId="0" fillId="4" borderId="5" xfId="0" applyNumberFormat="1" applyFont="1" applyFill="1" applyBorder="1" applyAlignment="1">
      <alignment horizontal="center" vertical="center"/>
    </xf>
    <xf numFmtId="44" fontId="2" fillId="4" borderId="1" xfId="0" applyNumberFormat="1" applyFont="1" applyFill="1" applyBorder="1" applyAlignment="1" applyProtection="1">
      <alignment horizontal="center" vertical="center"/>
    </xf>
    <xf numFmtId="44" fontId="2" fillId="4" borderId="1" xfId="3" applyFont="1" applyFill="1" applyBorder="1" applyAlignment="1" applyProtection="1">
      <alignment horizontal="center" vertical="center"/>
    </xf>
    <xf numFmtId="0" fontId="0" fillId="4" borderId="0" xfId="0" applyFont="1" applyFill="1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1" fontId="0" fillId="0" borderId="1" xfId="0" applyNumberFormat="1" applyFont="1" applyBorder="1" applyAlignment="1">
      <alignment horizontal="center" vertical="center"/>
    </xf>
    <xf numFmtId="1" fontId="0" fillId="4" borderId="1" xfId="0" applyNumberFormat="1" applyFont="1" applyFill="1" applyBorder="1" applyAlignment="1">
      <alignment horizontal="center" vertical="center"/>
    </xf>
    <xf numFmtId="1" fontId="5" fillId="3" borderId="9" xfId="11" applyNumberFormat="1" applyFont="1" applyFill="1" applyBorder="1" applyAlignment="1">
      <alignment horizontal="center" vertical="center"/>
    </xf>
    <xf numFmtId="49" fontId="12" fillId="4" borderId="1" xfId="0" applyNumberFormat="1" applyFont="1" applyFill="1" applyBorder="1" applyAlignment="1">
      <alignment horizontal="right"/>
    </xf>
    <xf numFmtId="1" fontId="2" fillId="0" borderId="1" xfId="0" applyNumberFormat="1" applyFont="1" applyBorder="1" applyAlignment="1">
      <alignment horizontal="center" vertical="center"/>
    </xf>
    <xf numFmtId="1" fontId="0" fillId="0" borderId="0" xfId="0" applyNumberFormat="1"/>
    <xf numFmtId="0" fontId="10" fillId="4" borderId="0" xfId="1" applyFont="1" applyFill="1" applyBorder="1" applyAlignment="1">
      <alignment horizontal="center" vertical="center" wrapText="1"/>
    </xf>
    <xf numFmtId="1" fontId="5" fillId="2" borderId="1" xfId="0" applyNumberFormat="1" applyFont="1" applyFill="1" applyBorder="1" applyAlignment="1">
      <alignment horizontal="center"/>
    </xf>
    <xf numFmtId="0" fontId="0" fillId="4" borderId="1" xfId="0" applyFont="1" applyFill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44" fontId="0" fillId="4" borderId="2" xfId="0" applyNumberFormat="1" applyFont="1" applyFill="1" applyBorder="1" applyAlignment="1">
      <alignment horizontal="center" vertical="center"/>
    </xf>
    <xf numFmtId="0" fontId="13" fillId="4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0" fontId="2" fillId="4" borderId="11" xfId="0" applyFont="1" applyFill="1" applyBorder="1" applyAlignment="1">
      <alignment horizontal="center" vertical="center"/>
    </xf>
    <xf numFmtId="49" fontId="0" fillId="4" borderId="11" xfId="0" applyNumberFormat="1" applyFont="1" applyFill="1" applyBorder="1" applyAlignment="1">
      <alignment horizontal="center" vertical="center"/>
    </xf>
    <xf numFmtId="0" fontId="2" fillId="4" borderId="3" xfId="0" applyNumberFormat="1" applyFont="1" applyFill="1" applyBorder="1" applyAlignment="1" applyProtection="1">
      <alignment horizontal="center" vertical="center"/>
    </xf>
    <xf numFmtId="49" fontId="0" fillId="4" borderId="3" xfId="0" applyNumberFormat="1" applyFont="1" applyFill="1" applyBorder="1" applyAlignment="1">
      <alignment horizontal="center" vertical="center"/>
    </xf>
    <xf numFmtId="0" fontId="0" fillId="4" borderId="11" xfId="0" applyFon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right"/>
    </xf>
    <xf numFmtId="49" fontId="0" fillId="0" borderId="5" xfId="0" applyNumberFormat="1" applyFont="1" applyBorder="1" applyAlignment="1">
      <alignment horizontal="center" vertical="center"/>
    </xf>
    <xf numFmtId="0" fontId="0" fillId="4" borderId="14" xfId="0" quotePrefix="1" applyFont="1" applyFill="1" applyBorder="1" applyAlignment="1">
      <alignment horizontal="center" vertical="center"/>
    </xf>
    <xf numFmtId="0" fontId="0" fillId="0" borderId="14" xfId="0" applyFont="1" applyBorder="1" applyAlignment="1">
      <alignment horizontal="center" vertical="center"/>
    </xf>
    <xf numFmtId="49" fontId="0" fillId="0" borderId="1" xfId="0" applyNumberFormat="1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0" fontId="0" fillId="0" borderId="5" xfId="0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 applyProtection="1">
      <alignment horizontal="center" vertical="center"/>
    </xf>
    <xf numFmtId="1" fontId="0" fillId="0" borderId="1" xfId="0" applyNumberFormat="1" applyFill="1" applyBorder="1" applyAlignment="1">
      <alignment horizontal="center" vertical="center"/>
    </xf>
    <xf numFmtId="1" fontId="0" fillId="0" borderId="1" xfId="0" applyNumberFormat="1" applyFont="1" applyFill="1" applyBorder="1" applyAlignment="1">
      <alignment horizontal="center" vertical="center"/>
    </xf>
    <xf numFmtId="44" fontId="0" fillId="0" borderId="2" xfId="0" applyNumberFormat="1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0" fillId="0" borderId="11" xfId="0" applyFont="1" applyFill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1" fontId="2" fillId="5" borderId="1" xfId="0" applyNumberFormat="1" applyFont="1" applyFill="1" applyBorder="1" applyAlignment="1">
      <alignment horizontal="center" vertical="center"/>
    </xf>
    <xf numFmtId="1" fontId="0" fillId="5" borderId="1" xfId="0" applyNumberFormat="1" applyFont="1" applyFill="1" applyBorder="1" applyAlignment="1">
      <alignment horizontal="center" vertical="center"/>
    </xf>
    <xf numFmtId="1" fontId="2" fillId="0" borderId="1" xfId="0" applyNumberFormat="1" applyFont="1" applyFill="1" applyBorder="1" applyAlignment="1">
      <alignment horizontal="center" vertical="center"/>
    </xf>
    <xf numFmtId="1" fontId="0" fillId="5" borderId="1" xfId="0" applyNumberFormat="1" applyFill="1" applyBorder="1" applyAlignment="1">
      <alignment horizontal="center" vertical="center"/>
    </xf>
    <xf numFmtId="0" fontId="0" fillId="5" borderId="1" xfId="0" applyFon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14" fillId="6" borderId="6" xfId="0" applyFont="1" applyFill="1" applyBorder="1"/>
    <xf numFmtId="0" fontId="14" fillId="6" borderId="5" xfId="0" applyFont="1" applyFill="1" applyBorder="1"/>
    <xf numFmtId="0" fontId="14" fillId="6" borderId="1" xfId="0" applyFont="1" applyFill="1" applyBorder="1" applyAlignment="1">
      <alignment horizontal="center"/>
    </xf>
    <xf numFmtId="0" fontId="15" fillId="6" borderId="1" xfId="0" applyFont="1" applyFill="1" applyBorder="1" applyAlignment="1">
      <alignment horizontal="center"/>
    </xf>
    <xf numFmtId="0" fontId="0" fillId="6" borderId="0" xfId="0" applyFont="1" applyFill="1"/>
    <xf numFmtId="49" fontId="0" fillId="0" borderId="2" xfId="0" applyNumberFormat="1" applyFont="1" applyBorder="1" applyAlignment="1">
      <alignment horizontal="center"/>
    </xf>
    <xf numFmtId="49" fontId="0" fillId="0" borderId="3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49" fontId="1" fillId="0" borderId="1" xfId="0" applyNumberFormat="1" applyFont="1" applyFill="1" applyBorder="1" applyAlignment="1">
      <alignment horizontal="center" vertical="center"/>
    </xf>
    <xf numFmtId="1" fontId="1" fillId="5" borderId="1" xfId="0" applyNumberFormat="1" applyFont="1" applyFill="1" applyBorder="1" applyAlignment="1">
      <alignment horizontal="center" vertical="center"/>
    </xf>
    <xf numFmtId="1" fontId="1" fillId="0" borderId="1" xfId="0" applyNumberFormat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49" fontId="1" fillId="0" borderId="0" xfId="0" applyNumberFormat="1" applyFont="1" applyFill="1" applyBorder="1" applyAlignment="1">
      <alignment horizontal="center" vertical="center"/>
    </xf>
    <xf numFmtId="1" fontId="1" fillId="4" borderId="1" xfId="0" applyNumberFormat="1" applyFont="1" applyFill="1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1" fontId="1" fillId="0" borderId="1" xfId="0" applyNumberFormat="1" applyFont="1" applyFill="1" applyBorder="1" applyAlignment="1">
      <alignment horizontal="center" vertical="center"/>
    </xf>
    <xf numFmtId="1" fontId="1" fillId="0" borderId="3" xfId="0" applyNumberFormat="1" applyFont="1" applyBorder="1" applyAlignment="1">
      <alignment horizontal="center" vertical="center"/>
    </xf>
    <xf numFmtId="1" fontId="1" fillId="5" borderId="3" xfId="0" applyNumberFormat="1" applyFont="1" applyFill="1" applyBorder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49" fontId="2" fillId="0" borderId="1" xfId="0" applyNumberFormat="1" applyFont="1" applyFill="1" applyBorder="1" applyAlignment="1">
      <alignment horizontal="center" vertical="center"/>
    </xf>
    <xf numFmtId="49" fontId="1" fillId="4" borderId="1" xfId="0" applyNumberFormat="1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0" borderId="0" xfId="0" applyFont="1"/>
    <xf numFmtId="49" fontId="0" fillId="0" borderId="3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49" fontId="0" fillId="0" borderId="3" xfId="0" applyNumberFormat="1" applyFon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0" fontId="7" fillId="4" borderId="5" xfId="0" quotePrefix="1" applyFont="1" applyFill="1" applyBorder="1" applyAlignment="1">
      <alignment horizontal="center" vertical="center"/>
    </xf>
    <xf numFmtId="49" fontId="0" fillId="0" borderId="1" xfId="0" applyNumberFormat="1" applyFont="1" applyBorder="1" applyAlignment="1">
      <alignment horizontal="center"/>
    </xf>
    <xf numFmtId="0" fontId="0" fillId="0" borderId="5" xfId="0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/>
    </xf>
    <xf numFmtId="0" fontId="0" fillId="4" borderId="1" xfId="0" applyFont="1" applyFill="1" applyBorder="1" applyAlignment="1">
      <alignment horizontal="center" vertical="center"/>
    </xf>
    <xf numFmtId="1" fontId="5" fillId="3" borderId="5" xfId="3" applyNumberFormat="1" applyFont="1" applyFill="1" applyBorder="1" applyAlignment="1">
      <alignment horizontal="center" vertical="center" wrapText="1"/>
    </xf>
    <xf numFmtId="1" fontId="5" fillId="3" borderId="1" xfId="3" applyNumberFormat="1" applyFont="1" applyFill="1" applyBorder="1" applyAlignment="1">
      <alignment horizontal="center" vertical="center" wrapText="1"/>
    </xf>
    <xf numFmtId="0" fontId="5" fillId="3" borderId="1" xfId="11" applyNumberFormat="1" applyFont="1" applyFill="1" applyBorder="1" applyAlignment="1">
      <alignment horizontal="center" vertical="center"/>
    </xf>
    <xf numFmtId="0" fontId="5" fillId="3" borderId="1" xfId="11" applyFont="1" applyFill="1" applyBorder="1" applyAlignment="1">
      <alignment horizontal="center" vertical="center" wrapText="1"/>
    </xf>
    <xf numFmtId="0" fontId="8" fillId="4" borderId="5" xfId="0" applyFont="1" applyFill="1" applyBorder="1" applyAlignment="1">
      <alignment horizontal="center"/>
    </xf>
    <xf numFmtId="0" fontId="9" fillId="2" borderId="9" xfId="0" applyFont="1" applyFill="1" applyBorder="1" applyAlignment="1">
      <alignment horizontal="center" vertical="center"/>
    </xf>
    <xf numFmtId="0" fontId="9" fillId="2" borderId="10" xfId="0" applyFont="1" applyFill="1" applyBorder="1" applyAlignment="1">
      <alignment horizontal="center" vertical="center"/>
    </xf>
    <xf numFmtId="0" fontId="9" fillId="2" borderId="11" xfId="0" applyFont="1" applyFill="1" applyBorder="1" applyAlignment="1">
      <alignment horizontal="center" vertical="center"/>
    </xf>
    <xf numFmtId="0" fontId="9" fillId="2" borderId="12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7" xfId="0" applyFont="1" applyFill="1" applyBorder="1" applyAlignment="1">
      <alignment horizontal="center" vertical="center"/>
    </xf>
    <xf numFmtId="1" fontId="5" fillId="3" borderId="5" xfId="3" applyNumberFormat="1" applyFont="1" applyFill="1" applyBorder="1" applyAlignment="1">
      <alignment horizontal="center" vertical="center" wrapText="1"/>
    </xf>
    <xf numFmtId="1" fontId="5" fillId="3" borderId="1" xfId="3" applyNumberFormat="1" applyFont="1" applyFill="1" applyBorder="1" applyAlignment="1">
      <alignment horizontal="center" vertical="center" wrapText="1"/>
    </xf>
    <xf numFmtId="44" fontId="5" fillId="3" borderId="1" xfId="3" applyFont="1" applyFill="1" applyBorder="1" applyAlignment="1">
      <alignment horizontal="center" vertical="center" wrapText="1"/>
    </xf>
    <xf numFmtId="0" fontId="5" fillId="3" borderId="1" xfId="11" applyNumberFormat="1" applyFont="1" applyFill="1" applyBorder="1" applyAlignment="1">
      <alignment horizontal="center" vertical="center"/>
    </xf>
    <xf numFmtId="0" fontId="5" fillId="3" borderId="1" xfId="11" applyFont="1" applyFill="1" applyBorder="1" applyAlignment="1">
      <alignment horizontal="center" vertical="center"/>
    </xf>
    <xf numFmtId="0" fontId="5" fillId="3" borderId="1" xfId="11" applyFont="1" applyFill="1" applyBorder="1" applyAlignment="1">
      <alignment horizontal="center" vertical="center" wrapText="1"/>
    </xf>
    <xf numFmtId="2" fontId="5" fillId="3" borderId="1" xfId="11" applyNumberFormat="1" applyFont="1" applyFill="1" applyBorder="1" applyAlignment="1">
      <alignment horizontal="center" vertical="center"/>
    </xf>
    <xf numFmtId="1" fontId="5" fillId="3" borderId="1" xfId="11" applyNumberFormat="1" applyFont="1" applyFill="1" applyBorder="1" applyAlignment="1">
      <alignment horizontal="center" vertical="center" wrapText="1"/>
    </xf>
    <xf numFmtId="0" fontId="0" fillId="4" borderId="3" xfId="0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/>
    </xf>
    <xf numFmtId="49" fontId="0" fillId="0" borderId="8" xfId="0" applyNumberFormat="1" applyFont="1" applyBorder="1" applyAlignment="1">
      <alignment horizontal="center" vertical="center"/>
    </xf>
    <xf numFmtId="0" fontId="0" fillId="4" borderId="8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0" fontId="0" fillId="0" borderId="8" xfId="0" applyFont="1" applyFill="1" applyBorder="1" applyAlignment="1">
      <alignment horizontal="center" vertical="center"/>
    </xf>
    <xf numFmtId="49" fontId="0" fillId="0" borderId="3" xfId="0" applyNumberFormat="1" applyFont="1" applyFill="1" applyBorder="1" applyAlignment="1">
      <alignment horizontal="center" vertical="center"/>
    </xf>
    <xf numFmtId="49" fontId="0" fillId="0" borderId="8" xfId="0" applyNumberFormat="1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 wrapText="1"/>
    </xf>
    <xf numFmtId="0" fontId="0" fillId="4" borderId="8" xfId="0" applyFont="1" applyFill="1" applyBorder="1" applyAlignment="1">
      <alignment horizontal="center" vertical="center" wrapText="1"/>
    </xf>
    <xf numFmtId="0" fontId="0" fillId="4" borderId="2" xfId="0" applyFont="1" applyFill="1" applyBorder="1" applyAlignment="1">
      <alignment horizontal="center" vertical="center" wrapText="1"/>
    </xf>
    <xf numFmtId="49" fontId="0" fillId="0" borderId="2" xfId="0" applyNumberFormat="1" applyFont="1" applyBorder="1" applyAlignment="1">
      <alignment horizontal="center" vertical="center"/>
    </xf>
    <xf numFmtId="0" fontId="0" fillId="4" borderId="11" xfId="0" applyFont="1" applyFill="1" applyBorder="1" applyAlignment="1">
      <alignment horizontal="center" vertical="center"/>
    </xf>
    <xf numFmtId="0" fontId="0" fillId="4" borderId="7" xfId="0" applyFon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/>
    </xf>
    <xf numFmtId="49" fontId="0" fillId="0" borderId="8" xfId="0" applyNumberFormat="1" applyFont="1" applyBorder="1" applyAlignment="1">
      <alignment horizontal="center"/>
    </xf>
    <xf numFmtId="0" fontId="2" fillId="4" borderId="11" xfId="0" applyFont="1" applyFill="1" applyBorder="1" applyAlignment="1">
      <alignment horizontal="center" vertical="center"/>
    </xf>
    <xf numFmtId="0" fontId="2" fillId="4" borderId="7" xfId="0" applyFont="1" applyFill="1" applyBorder="1" applyAlignment="1">
      <alignment horizontal="center" vertical="center"/>
    </xf>
    <xf numFmtId="49" fontId="0" fillId="4" borderId="11" xfId="0" applyNumberFormat="1" applyFont="1" applyFill="1" applyBorder="1" applyAlignment="1">
      <alignment horizontal="center" vertical="center"/>
    </xf>
    <xf numFmtId="49" fontId="0" fillId="4" borderId="7" xfId="0" applyNumberFormat="1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/>
    </xf>
    <xf numFmtId="0" fontId="14" fillId="6" borderId="4" xfId="0" applyFont="1" applyFill="1" applyBorder="1" applyAlignment="1">
      <alignment horizontal="center"/>
    </xf>
    <xf numFmtId="0" fontId="14" fillId="6" borderId="6" xfId="0" applyFont="1" applyFill="1" applyBorder="1" applyAlignment="1">
      <alignment horizontal="center"/>
    </xf>
    <xf numFmtId="1" fontId="5" fillId="3" borderId="3" xfId="3" applyNumberFormat="1" applyFont="1" applyFill="1" applyBorder="1" applyAlignment="1">
      <alignment horizontal="center" vertical="center" wrapText="1"/>
    </xf>
    <xf numFmtId="1" fontId="5" fillId="3" borderId="8" xfId="3" applyNumberFormat="1" applyFont="1" applyFill="1" applyBorder="1" applyAlignment="1">
      <alignment horizontal="center" vertical="center" wrapText="1"/>
    </xf>
    <xf numFmtId="1" fontId="5" fillId="3" borderId="2" xfId="3" applyNumberFormat="1" applyFont="1" applyFill="1" applyBorder="1" applyAlignment="1">
      <alignment horizontal="center" vertical="center" wrapText="1"/>
    </xf>
    <xf numFmtId="44" fontId="5" fillId="3" borderId="3" xfId="3" applyFont="1" applyFill="1" applyBorder="1" applyAlignment="1">
      <alignment horizontal="center" vertical="center" wrapText="1"/>
    </xf>
    <xf numFmtId="44" fontId="5" fillId="3" borderId="8" xfId="3" applyFont="1" applyFill="1" applyBorder="1" applyAlignment="1">
      <alignment horizontal="center" vertical="center" wrapText="1"/>
    </xf>
    <xf numFmtId="44" fontId="5" fillId="3" borderId="2" xfId="3" applyFont="1" applyFill="1" applyBorder="1" applyAlignment="1">
      <alignment horizontal="center" vertical="center" wrapText="1"/>
    </xf>
    <xf numFmtId="0" fontId="5" fillId="3" borderId="3" xfId="11" applyNumberFormat="1" applyFont="1" applyFill="1" applyBorder="1" applyAlignment="1">
      <alignment horizontal="center" vertical="center"/>
    </xf>
    <xf numFmtId="0" fontId="5" fillId="3" borderId="8" xfId="11" applyNumberFormat="1" applyFont="1" applyFill="1" applyBorder="1" applyAlignment="1">
      <alignment horizontal="center" vertical="center"/>
    </xf>
    <xf numFmtId="0" fontId="5" fillId="3" borderId="2" xfId="11" applyNumberFormat="1" applyFont="1" applyFill="1" applyBorder="1" applyAlignment="1">
      <alignment horizontal="center" vertical="center"/>
    </xf>
    <xf numFmtId="0" fontId="5" fillId="3" borderId="3" xfId="11" applyFont="1" applyFill="1" applyBorder="1" applyAlignment="1">
      <alignment horizontal="center" vertical="center"/>
    </xf>
    <xf numFmtId="0" fontId="5" fillId="3" borderId="8" xfId="11" applyFont="1" applyFill="1" applyBorder="1" applyAlignment="1">
      <alignment horizontal="center" vertical="center"/>
    </xf>
    <xf numFmtId="0" fontId="5" fillId="3" borderId="2" xfId="11" applyFont="1" applyFill="1" applyBorder="1" applyAlignment="1">
      <alignment horizontal="center" vertical="center"/>
    </xf>
    <xf numFmtId="0" fontId="5" fillId="3" borderId="3" xfId="11" applyFont="1" applyFill="1" applyBorder="1" applyAlignment="1">
      <alignment horizontal="center" vertical="center" wrapText="1"/>
    </xf>
    <xf numFmtId="0" fontId="5" fillId="3" borderId="8" xfId="11" applyFont="1" applyFill="1" applyBorder="1" applyAlignment="1">
      <alignment horizontal="center" vertical="center" wrapText="1"/>
    </xf>
    <xf numFmtId="0" fontId="5" fillId="3" borderId="2" xfId="11" applyFont="1" applyFill="1" applyBorder="1" applyAlignment="1">
      <alignment horizontal="center" vertical="center" wrapText="1"/>
    </xf>
    <xf numFmtId="2" fontId="5" fillId="3" borderId="4" xfId="11" applyNumberFormat="1" applyFont="1" applyFill="1" applyBorder="1" applyAlignment="1">
      <alignment horizontal="center" vertical="center"/>
    </xf>
    <xf numFmtId="2" fontId="5" fillId="3" borderId="6" xfId="11" applyNumberFormat="1" applyFont="1" applyFill="1" applyBorder="1" applyAlignment="1">
      <alignment horizontal="center" vertical="center"/>
    </xf>
    <xf numFmtId="2" fontId="5" fillId="3" borderId="5" xfId="11" applyNumberFormat="1" applyFont="1" applyFill="1" applyBorder="1" applyAlignment="1">
      <alignment horizontal="center" vertical="center"/>
    </xf>
    <xf numFmtId="1" fontId="5" fillId="3" borderId="3" xfId="11" applyNumberFormat="1" applyFont="1" applyFill="1" applyBorder="1" applyAlignment="1">
      <alignment horizontal="center" vertical="center" wrapText="1"/>
    </xf>
    <xf numFmtId="1" fontId="5" fillId="3" borderId="8" xfId="11" applyNumberFormat="1" applyFont="1" applyFill="1" applyBorder="1" applyAlignment="1">
      <alignment horizontal="center" vertical="center" wrapText="1"/>
    </xf>
    <xf numFmtId="1" fontId="5" fillId="3" borderId="2" xfId="11" applyNumberFormat="1" applyFont="1" applyFill="1" applyBorder="1" applyAlignment="1">
      <alignment horizontal="center" vertical="center" wrapText="1"/>
    </xf>
    <xf numFmtId="1" fontId="5" fillId="3" borderId="4" xfId="11" applyNumberFormat="1" applyFont="1" applyFill="1" applyBorder="1" applyAlignment="1">
      <alignment horizontal="center" vertical="center" wrapText="1"/>
    </xf>
    <xf numFmtId="49" fontId="0" fillId="0" borderId="2" xfId="0" applyNumberFormat="1" applyFont="1" applyBorder="1" applyAlignment="1">
      <alignment horizontal="center"/>
    </xf>
    <xf numFmtId="0" fontId="7" fillId="4" borderId="11" xfId="0" quotePrefix="1" applyFont="1" applyFill="1" applyBorder="1" applyAlignment="1">
      <alignment horizontal="center" vertical="center"/>
    </xf>
    <xf numFmtId="0" fontId="7" fillId="4" borderId="7" xfId="0" quotePrefix="1" applyFont="1" applyFill="1" applyBorder="1" applyAlignment="1">
      <alignment horizontal="center" vertical="center"/>
    </xf>
    <xf numFmtId="0" fontId="0" fillId="4" borderId="14" xfId="0" applyFont="1" applyFill="1" applyBorder="1" applyAlignment="1">
      <alignment horizontal="center" vertical="center"/>
    </xf>
    <xf numFmtId="2" fontId="5" fillId="3" borderId="3" xfId="11" applyNumberFormat="1" applyFont="1" applyFill="1" applyBorder="1" applyAlignment="1">
      <alignment horizontal="center" vertical="center"/>
    </xf>
    <xf numFmtId="2" fontId="5" fillId="3" borderId="2" xfId="11" applyNumberFormat="1" applyFon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right"/>
    </xf>
    <xf numFmtId="49" fontId="0" fillId="0" borderId="2" xfId="0" applyNumberFormat="1" applyFont="1" applyBorder="1" applyAlignment="1">
      <alignment horizontal="right"/>
    </xf>
    <xf numFmtId="1" fontId="5" fillId="3" borderId="1" xfId="11" applyNumberFormat="1" applyFont="1" applyFill="1" applyBorder="1" applyAlignment="1">
      <alignment horizontal="center" vertical="center"/>
    </xf>
  </cellXfs>
  <cellStyles count="14">
    <cellStyle name="Moeda 2" xfId="3" xr:uid="{00000000-0005-0000-0000-000000000000}"/>
    <cellStyle name="Moeda 3" xfId="9" xr:uid="{00000000-0005-0000-0000-000001000000}"/>
    <cellStyle name="Moeda 4" xfId="5" xr:uid="{00000000-0005-0000-0000-000002000000}"/>
    <cellStyle name="NívelLinha_4" xfId="1" builtinId="1" iLevel="3"/>
    <cellStyle name="Normal" xfId="0" builtinId="0"/>
    <cellStyle name="Normal 2" xfId="7" xr:uid="{00000000-0005-0000-0000-000005000000}"/>
    <cellStyle name="Normal 2 2" xfId="10" xr:uid="{00000000-0005-0000-0000-000006000000}"/>
    <cellStyle name="Normal 3" xfId="8" xr:uid="{00000000-0005-0000-0000-000007000000}"/>
    <cellStyle name="Normal 4" xfId="4" xr:uid="{00000000-0005-0000-0000-000008000000}"/>
    <cellStyle name="Normal 4 2" xfId="11" xr:uid="{00000000-0005-0000-0000-000009000000}"/>
    <cellStyle name="Normal 5" xfId="12" xr:uid="{00000000-0005-0000-0000-00000A000000}"/>
    <cellStyle name="Normale 2" xfId="6" xr:uid="{00000000-0005-0000-0000-00000B000000}"/>
    <cellStyle name="Porcentagem" xfId="13" builtinId="5"/>
    <cellStyle name="Vírgula 2" xfId="2" xr:uid="{00000000-0005-0000-0000-00000D000000}"/>
  </cellStyles>
  <dxfs count="0"/>
  <tableStyles count="0" defaultTableStyle="TableStyleMedium2" defaultPivotStyle="PivotStyleLight16"/>
  <colors>
    <mruColors>
      <color rgb="FFFFE1E1"/>
      <color rgb="FFFFF7F7"/>
      <color rgb="FFFFCCCC"/>
      <color rgb="FFFFFFCC"/>
      <color rgb="FFFFCCFF"/>
      <color rgb="FF000070"/>
      <color rgb="FF0000C0"/>
      <color rgb="FF0000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2.png"/><Relationship Id="rId13" Type="http://schemas.openxmlformats.org/officeDocument/2006/relationships/image" Target="../media/image277.png"/><Relationship Id="rId18" Type="http://schemas.openxmlformats.org/officeDocument/2006/relationships/image" Target="../media/image282.png"/><Relationship Id="rId3" Type="http://schemas.openxmlformats.org/officeDocument/2006/relationships/image" Target="../media/image267.png"/><Relationship Id="rId21" Type="http://schemas.openxmlformats.org/officeDocument/2006/relationships/image" Target="../media/image285.png"/><Relationship Id="rId7" Type="http://schemas.openxmlformats.org/officeDocument/2006/relationships/image" Target="../media/image271.png"/><Relationship Id="rId12" Type="http://schemas.openxmlformats.org/officeDocument/2006/relationships/image" Target="../media/image276.png"/><Relationship Id="rId17" Type="http://schemas.openxmlformats.org/officeDocument/2006/relationships/image" Target="../media/image281.png"/><Relationship Id="rId2" Type="http://schemas.openxmlformats.org/officeDocument/2006/relationships/image" Target="../media/image266.png"/><Relationship Id="rId16" Type="http://schemas.openxmlformats.org/officeDocument/2006/relationships/image" Target="../media/image280.png"/><Relationship Id="rId20" Type="http://schemas.openxmlformats.org/officeDocument/2006/relationships/image" Target="../media/image284.png"/><Relationship Id="rId1" Type="http://schemas.openxmlformats.org/officeDocument/2006/relationships/image" Target="../media/image265.png"/><Relationship Id="rId6" Type="http://schemas.openxmlformats.org/officeDocument/2006/relationships/image" Target="../media/image270.png"/><Relationship Id="rId11" Type="http://schemas.openxmlformats.org/officeDocument/2006/relationships/image" Target="../media/image275.png"/><Relationship Id="rId5" Type="http://schemas.openxmlformats.org/officeDocument/2006/relationships/image" Target="../media/image269.png"/><Relationship Id="rId15" Type="http://schemas.openxmlformats.org/officeDocument/2006/relationships/image" Target="../media/image279.png"/><Relationship Id="rId10" Type="http://schemas.openxmlformats.org/officeDocument/2006/relationships/image" Target="../media/image274.png"/><Relationship Id="rId19" Type="http://schemas.openxmlformats.org/officeDocument/2006/relationships/image" Target="../media/image283.png"/><Relationship Id="rId4" Type="http://schemas.openxmlformats.org/officeDocument/2006/relationships/image" Target="../media/image268.png"/><Relationship Id="rId9" Type="http://schemas.openxmlformats.org/officeDocument/2006/relationships/image" Target="../media/image273.png"/><Relationship Id="rId14" Type="http://schemas.openxmlformats.org/officeDocument/2006/relationships/image" Target="../media/image278.png"/><Relationship Id="rId22" Type="http://schemas.openxmlformats.org/officeDocument/2006/relationships/image" Target="../media/image28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3.jpeg"/><Relationship Id="rId18" Type="http://schemas.openxmlformats.org/officeDocument/2006/relationships/image" Target="../media/image78.jpeg"/><Relationship Id="rId26" Type="http://schemas.openxmlformats.org/officeDocument/2006/relationships/image" Target="../media/image86.png"/><Relationship Id="rId39" Type="http://schemas.openxmlformats.org/officeDocument/2006/relationships/image" Target="../media/image99.png"/><Relationship Id="rId21" Type="http://schemas.openxmlformats.org/officeDocument/2006/relationships/image" Target="../media/image81.jpeg"/><Relationship Id="rId34" Type="http://schemas.openxmlformats.org/officeDocument/2006/relationships/image" Target="../media/image94.png"/><Relationship Id="rId42" Type="http://schemas.openxmlformats.org/officeDocument/2006/relationships/image" Target="../media/image102.png"/><Relationship Id="rId47" Type="http://schemas.openxmlformats.org/officeDocument/2006/relationships/image" Target="../media/image107.png"/><Relationship Id="rId50" Type="http://schemas.openxmlformats.org/officeDocument/2006/relationships/image" Target="../media/image110.png"/><Relationship Id="rId55" Type="http://schemas.openxmlformats.org/officeDocument/2006/relationships/image" Target="../media/image115.png"/><Relationship Id="rId63" Type="http://schemas.openxmlformats.org/officeDocument/2006/relationships/image" Target="../media/image123.png"/><Relationship Id="rId7" Type="http://schemas.openxmlformats.org/officeDocument/2006/relationships/image" Target="../media/image67.jpeg"/><Relationship Id="rId2" Type="http://schemas.openxmlformats.org/officeDocument/2006/relationships/image" Target="../media/image62.png"/><Relationship Id="rId16" Type="http://schemas.openxmlformats.org/officeDocument/2006/relationships/image" Target="../media/image76.jpeg"/><Relationship Id="rId29" Type="http://schemas.openxmlformats.org/officeDocument/2006/relationships/image" Target="../media/image89.jpeg"/><Relationship Id="rId11" Type="http://schemas.openxmlformats.org/officeDocument/2006/relationships/image" Target="../media/image71.jpeg"/><Relationship Id="rId24" Type="http://schemas.openxmlformats.org/officeDocument/2006/relationships/image" Target="../media/image84.jpeg"/><Relationship Id="rId32" Type="http://schemas.openxmlformats.org/officeDocument/2006/relationships/image" Target="../media/image92.png"/><Relationship Id="rId37" Type="http://schemas.openxmlformats.org/officeDocument/2006/relationships/image" Target="../media/image97.png"/><Relationship Id="rId40" Type="http://schemas.openxmlformats.org/officeDocument/2006/relationships/image" Target="../media/image100.png"/><Relationship Id="rId45" Type="http://schemas.openxmlformats.org/officeDocument/2006/relationships/image" Target="../media/image105.png"/><Relationship Id="rId53" Type="http://schemas.openxmlformats.org/officeDocument/2006/relationships/image" Target="../media/image113.png"/><Relationship Id="rId58" Type="http://schemas.openxmlformats.org/officeDocument/2006/relationships/image" Target="../media/image118.png"/><Relationship Id="rId5" Type="http://schemas.openxmlformats.org/officeDocument/2006/relationships/image" Target="../media/image65.jpeg"/><Relationship Id="rId61" Type="http://schemas.openxmlformats.org/officeDocument/2006/relationships/image" Target="../media/image121.png"/><Relationship Id="rId19" Type="http://schemas.openxmlformats.org/officeDocument/2006/relationships/image" Target="../media/image79.jpeg"/><Relationship Id="rId14" Type="http://schemas.openxmlformats.org/officeDocument/2006/relationships/image" Target="../media/image74.jpeg"/><Relationship Id="rId22" Type="http://schemas.openxmlformats.org/officeDocument/2006/relationships/image" Target="../media/image82.png"/><Relationship Id="rId27" Type="http://schemas.openxmlformats.org/officeDocument/2006/relationships/image" Target="../media/image87.png"/><Relationship Id="rId30" Type="http://schemas.openxmlformats.org/officeDocument/2006/relationships/image" Target="../media/image90.jpeg"/><Relationship Id="rId35" Type="http://schemas.openxmlformats.org/officeDocument/2006/relationships/image" Target="../media/image95.png"/><Relationship Id="rId43" Type="http://schemas.openxmlformats.org/officeDocument/2006/relationships/image" Target="../media/image103.png"/><Relationship Id="rId48" Type="http://schemas.openxmlformats.org/officeDocument/2006/relationships/image" Target="../media/image108.png"/><Relationship Id="rId56" Type="http://schemas.openxmlformats.org/officeDocument/2006/relationships/image" Target="../media/image116.png"/><Relationship Id="rId8" Type="http://schemas.openxmlformats.org/officeDocument/2006/relationships/image" Target="../media/image68.jpeg"/><Relationship Id="rId51" Type="http://schemas.openxmlformats.org/officeDocument/2006/relationships/image" Target="../media/image111.png"/><Relationship Id="rId3" Type="http://schemas.openxmlformats.org/officeDocument/2006/relationships/image" Target="../media/image63.png"/><Relationship Id="rId12" Type="http://schemas.openxmlformats.org/officeDocument/2006/relationships/image" Target="../media/image72.png"/><Relationship Id="rId17" Type="http://schemas.openxmlformats.org/officeDocument/2006/relationships/image" Target="../media/image77.png"/><Relationship Id="rId25" Type="http://schemas.openxmlformats.org/officeDocument/2006/relationships/image" Target="../media/image85.png"/><Relationship Id="rId33" Type="http://schemas.openxmlformats.org/officeDocument/2006/relationships/image" Target="../media/image93.jpeg"/><Relationship Id="rId38" Type="http://schemas.openxmlformats.org/officeDocument/2006/relationships/image" Target="../media/image98.png"/><Relationship Id="rId46" Type="http://schemas.openxmlformats.org/officeDocument/2006/relationships/image" Target="../media/image106.png"/><Relationship Id="rId59" Type="http://schemas.openxmlformats.org/officeDocument/2006/relationships/image" Target="../media/image119.png"/><Relationship Id="rId20" Type="http://schemas.openxmlformats.org/officeDocument/2006/relationships/image" Target="../media/image80.jpeg"/><Relationship Id="rId41" Type="http://schemas.openxmlformats.org/officeDocument/2006/relationships/image" Target="../media/image101.png"/><Relationship Id="rId54" Type="http://schemas.openxmlformats.org/officeDocument/2006/relationships/image" Target="../media/image114.png"/><Relationship Id="rId62" Type="http://schemas.openxmlformats.org/officeDocument/2006/relationships/image" Target="../media/image122.png"/><Relationship Id="rId1" Type="http://schemas.openxmlformats.org/officeDocument/2006/relationships/image" Target="../media/image61.png"/><Relationship Id="rId6" Type="http://schemas.openxmlformats.org/officeDocument/2006/relationships/image" Target="../media/image66.jpeg"/><Relationship Id="rId15" Type="http://schemas.openxmlformats.org/officeDocument/2006/relationships/image" Target="../media/image75.jpeg"/><Relationship Id="rId23" Type="http://schemas.openxmlformats.org/officeDocument/2006/relationships/image" Target="../media/image83.png"/><Relationship Id="rId28" Type="http://schemas.openxmlformats.org/officeDocument/2006/relationships/image" Target="../media/image88.png"/><Relationship Id="rId36" Type="http://schemas.openxmlformats.org/officeDocument/2006/relationships/image" Target="../media/image96.png"/><Relationship Id="rId49" Type="http://schemas.openxmlformats.org/officeDocument/2006/relationships/image" Target="../media/image109.png"/><Relationship Id="rId57" Type="http://schemas.openxmlformats.org/officeDocument/2006/relationships/image" Target="../media/image117.png"/><Relationship Id="rId10" Type="http://schemas.openxmlformats.org/officeDocument/2006/relationships/image" Target="../media/image70.png"/><Relationship Id="rId31" Type="http://schemas.openxmlformats.org/officeDocument/2006/relationships/image" Target="../media/image91.png"/><Relationship Id="rId44" Type="http://schemas.openxmlformats.org/officeDocument/2006/relationships/image" Target="../media/image104.png"/><Relationship Id="rId52" Type="http://schemas.openxmlformats.org/officeDocument/2006/relationships/image" Target="../media/image112.png"/><Relationship Id="rId60" Type="http://schemas.openxmlformats.org/officeDocument/2006/relationships/image" Target="../media/image120.png"/><Relationship Id="rId4" Type="http://schemas.openxmlformats.org/officeDocument/2006/relationships/image" Target="../media/image64.jpeg"/><Relationship Id="rId9" Type="http://schemas.openxmlformats.org/officeDocument/2006/relationships/image" Target="../media/image69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49.png"/><Relationship Id="rId21" Type="http://schemas.openxmlformats.org/officeDocument/2006/relationships/image" Target="../media/image144.png"/><Relationship Id="rId42" Type="http://schemas.openxmlformats.org/officeDocument/2006/relationships/image" Target="../media/image165.png"/><Relationship Id="rId47" Type="http://schemas.openxmlformats.org/officeDocument/2006/relationships/image" Target="../media/image170.jpeg"/><Relationship Id="rId63" Type="http://schemas.openxmlformats.org/officeDocument/2006/relationships/image" Target="../media/image186.png"/><Relationship Id="rId68" Type="http://schemas.openxmlformats.org/officeDocument/2006/relationships/image" Target="../media/image191.png"/><Relationship Id="rId84" Type="http://schemas.openxmlformats.org/officeDocument/2006/relationships/image" Target="../media/image207.png"/><Relationship Id="rId89" Type="http://schemas.openxmlformats.org/officeDocument/2006/relationships/image" Target="../media/image212.png"/><Relationship Id="rId16" Type="http://schemas.openxmlformats.org/officeDocument/2006/relationships/image" Target="../media/image139.png"/><Relationship Id="rId11" Type="http://schemas.openxmlformats.org/officeDocument/2006/relationships/image" Target="../media/image134.png"/><Relationship Id="rId32" Type="http://schemas.openxmlformats.org/officeDocument/2006/relationships/image" Target="../media/image155.jpeg"/><Relationship Id="rId37" Type="http://schemas.openxmlformats.org/officeDocument/2006/relationships/image" Target="../media/image160.jpeg"/><Relationship Id="rId53" Type="http://schemas.openxmlformats.org/officeDocument/2006/relationships/image" Target="../media/image176.jpeg"/><Relationship Id="rId58" Type="http://schemas.openxmlformats.org/officeDocument/2006/relationships/image" Target="../media/image181.png"/><Relationship Id="rId74" Type="http://schemas.openxmlformats.org/officeDocument/2006/relationships/image" Target="../media/image197.png"/><Relationship Id="rId79" Type="http://schemas.openxmlformats.org/officeDocument/2006/relationships/image" Target="../media/image202.png"/><Relationship Id="rId5" Type="http://schemas.openxmlformats.org/officeDocument/2006/relationships/image" Target="../media/image128.png"/><Relationship Id="rId90" Type="http://schemas.openxmlformats.org/officeDocument/2006/relationships/image" Target="../media/image213.png"/><Relationship Id="rId14" Type="http://schemas.openxmlformats.org/officeDocument/2006/relationships/image" Target="../media/image137.png"/><Relationship Id="rId22" Type="http://schemas.openxmlformats.org/officeDocument/2006/relationships/image" Target="../media/image145.png"/><Relationship Id="rId27" Type="http://schemas.openxmlformats.org/officeDocument/2006/relationships/image" Target="../media/image150.png"/><Relationship Id="rId30" Type="http://schemas.openxmlformats.org/officeDocument/2006/relationships/image" Target="../media/image153.jpeg"/><Relationship Id="rId35" Type="http://schemas.openxmlformats.org/officeDocument/2006/relationships/image" Target="../media/image158.png"/><Relationship Id="rId43" Type="http://schemas.openxmlformats.org/officeDocument/2006/relationships/image" Target="../media/image166.png"/><Relationship Id="rId48" Type="http://schemas.openxmlformats.org/officeDocument/2006/relationships/image" Target="../media/image171.jpeg"/><Relationship Id="rId56" Type="http://schemas.openxmlformats.org/officeDocument/2006/relationships/image" Target="../media/image179.png"/><Relationship Id="rId64" Type="http://schemas.openxmlformats.org/officeDocument/2006/relationships/image" Target="../media/image187.png"/><Relationship Id="rId69" Type="http://schemas.openxmlformats.org/officeDocument/2006/relationships/image" Target="../media/image192.png"/><Relationship Id="rId77" Type="http://schemas.openxmlformats.org/officeDocument/2006/relationships/image" Target="../media/image200.png"/><Relationship Id="rId8" Type="http://schemas.openxmlformats.org/officeDocument/2006/relationships/image" Target="../media/image131.png"/><Relationship Id="rId51" Type="http://schemas.openxmlformats.org/officeDocument/2006/relationships/image" Target="../media/image174.png"/><Relationship Id="rId72" Type="http://schemas.openxmlformats.org/officeDocument/2006/relationships/image" Target="../media/image195.png"/><Relationship Id="rId80" Type="http://schemas.openxmlformats.org/officeDocument/2006/relationships/image" Target="../media/image203.png"/><Relationship Id="rId85" Type="http://schemas.openxmlformats.org/officeDocument/2006/relationships/image" Target="../media/image208.png"/><Relationship Id="rId3" Type="http://schemas.openxmlformats.org/officeDocument/2006/relationships/image" Target="../media/image126.png"/><Relationship Id="rId12" Type="http://schemas.openxmlformats.org/officeDocument/2006/relationships/image" Target="../media/image135.png"/><Relationship Id="rId17" Type="http://schemas.openxmlformats.org/officeDocument/2006/relationships/image" Target="../media/image140.png"/><Relationship Id="rId25" Type="http://schemas.openxmlformats.org/officeDocument/2006/relationships/image" Target="../media/image148.png"/><Relationship Id="rId33" Type="http://schemas.openxmlformats.org/officeDocument/2006/relationships/image" Target="../media/image156.jpeg"/><Relationship Id="rId38" Type="http://schemas.openxmlformats.org/officeDocument/2006/relationships/image" Target="../media/image161.png"/><Relationship Id="rId46" Type="http://schemas.openxmlformats.org/officeDocument/2006/relationships/image" Target="../media/image169.jpeg"/><Relationship Id="rId59" Type="http://schemas.openxmlformats.org/officeDocument/2006/relationships/image" Target="../media/image182.png"/><Relationship Id="rId67" Type="http://schemas.openxmlformats.org/officeDocument/2006/relationships/image" Target="../media/image190.png"/><Relationship Id="rId20" Type="http://schemas.openxmlformats.org/officeDocument/2006/relationships/image" Target="../media/image143.png"/><Relationship Id="rId41" Type="http://schemas.openxmlformats.org/officeDocument/2006/relationships/image" Target="../media/image164.png"/><Relationship Id="rId54" Type="http://schemas.openxmlformats.org/officeDocument/2006/relationships/image" Target="../media/image177.png"/><Relationship Id="rId62" Type="http://schemas.openxmlformats.org/officeDocument/2006/relationships/image" Target="../media/image185.png"/><Relationship Id="rId70" Type="http://schemas.openxmlformats.org/officeDocument/2006/relationships/image" Target="../media/image193.png"/><Relationship Id="rId75" Type="http://schemas.openxmlformats.org/officeDocument/2006/relationships/image" Target="../media/image198.png"/><Relationship Id="rId83" Type="http://schemas.openxmlformats.org/officeDocument/2006/relationships/image" Target="../media/image206.png"/><Relationship Id="rId88" Type="http://schemas.openxmlformats.org/officeDocument/2006/relationships/image" Target="../media/image211.png"/><Relationship Id="rId1" Type="http://schemas.openxmlformats.org/officeDocument/2006/relationships/image" Target="../media/image124.png"/><Relationship Id="rId6" Type="http://schemas.openxmlformats.org/officeDocument/2006/relationships/image" Target="../media/image129.png"/><Relationship Id="rId15" Type="http://schemas.openxmlformats.org/officeDocument/2006/relationships/image" Target="../media/image138.png"/><Relationship Id="rId23" Type="http://schemas.openxmlformats.org/officeDocument/2006/relationships/image" Target="../media/image146.png"/><Relationship Id="rId28" Type="http://schemas.openxmlformats.org/officeDocument/2006/relationships/image" Target="../media/image151.png"/><Relationship Id="rId36" Type="http://schemas.openxmlformats.org/officeDocument/2006/relationships/image" Target="../media/image159.jpeg"/><Relationship Id="rId49" Type="http://schemas.openxmlformats.org/officeDocument/2006/relationships/image" Target="../media/image172.jpeg"/><Relationship Id="rId57" Type="http://schemas.openxmlformats.org/officeDocument/2006/relationships/image" Target="../media/image180.png"/><Relationship Id="rId10" Type="http://schemas.openxmlformats.org/officeDocument/2006/relationships/image" Target="../media/image133.png"/><Relationship Id="rId31" Type="http://schemas.openxmlformats.org/officeDocument/2006/relationships/image" Target="../media/image154.png"/><Relationship Id="rId44" Type="http://schemas.openxmlformats.org/officeDocument/2006/relationships/image" Target="../media/image167.png"/><Relationship Id="rId52" Type="http://schemas.openxmlformats.org/officeDocument/2006/relationships/image" Target="../media/image175.png"/><Relationship Id="rId60" Type="http://schemas.openxmlformats.org/officeDocument/2006/relationships/image" Target="../media/image183.png"/><Relationship Id="rId65" Type="http://schemas.openxmlformats.org/officeDocument/2006/relationships/image" Target="../media/image188.png"/><Relationship Id="rId73" Type="http://schemas.openxmlformats.org/officeDocument/2006/relationships/image" Target="../media/image196.png"/><Relationship Id="rId78" Type="http://schemas.openxmlformats.org/officeDocument/2006/relationships/image" Target="../media/image201.png"/><Relationship Id="rId81" Type="http://schemas.openxmlformats.org/officeDocument/2006/relationships/image" Target="../media/image204.png"/><Relationship Id="rId86" Type="http://schemas.openxmlformats.org/officeDocument/2006/relationships/image" Target="../media/image209.png"/><Relationship Id="rId4" Type="http://schemas.openxmlformats.org/officeDocument/2006/relationships/image" Target="../media/image127.png"/><Relationship Id="rId9" Type="http://schemas.openxmlformats.org/officeDocument/2006/relationships/image" Target="../media/image132.png"/><Relationship Id="rId13" Type="http://schemas.openxmlformats.org/officeDocument/2006/relationships/image" Target="../media/image136.png"/><Relationship Id="rId18" Type="http://schemas.openxmlformats.org/officeDocument/2006/relationships/image" Target="../media/image141.png"/><Relationship Id="rId39" Type="http://schemas.openxmlformats.org/officeDocument/2006/relationships/image" Target="../media/image162.png"/><Relationship Id="rId34" Type="http://schemas.openxmlformats.org/officeDocument/2006/relationships/image" Target="../media/image157.png"/><Relationship Id="rId50" Type="http://schemas.openxmlformats.org/officeDocument/2006/relationships/image" Target="../media/image173.png"/><Relationship Id="rId55" Type="http://schemas.openxmlformats.org/officeDocument/2006/relationships/image" Target="../media/image178.png"/><Relationship Id="rId76" Type="http://schemas.openxmlformats.org/officeDocument/2006/relationships/image" Target="../media/image199.png"/><Relationship Id="rId7" Type="http://schemas.openxmlformats.org/officeDocument/2006/relationships/image" Target="../media/image130.png"/><Relationship Id="rId71" Type="http://schemas.openxmlformats.org/officeDocument/2006/relationships/image" Target="../media/image194.png"/><Relationship Id="rId2" Type="http://schemas.openxmlformats.org/officeDocument/2006/relationships/image" Target="../media/image125.png"/><Relationship Id="rId29" Type="http://schemas.openxmlformats.org/officeDocument/2006/relationships/image" Target="../media/image152.png"/><Relationship Id="rId24" Type="http://schemas.openxmlformats.org/officeDocument/2006/relationships/image" Target="../media/image147.png"/><Relationship Id="rId40" Type="http://schemas.openxmlformats.org/officeDocument/2006/relationships/image" Target="../media/image163.jpeg"/><Relationship Id="rId45" Type="http://schemas.openxmlformats.org/officeDocument/2006/relationships/image" Target="../media/image168.jpeg"/><Relationship Id="rId66" Type="http://schemas.openxmlformats.org/officeDocument/2006/relationships/image" Target="../media/image189.png"/><Relationship Id="rId87" Type="http://schemas.openxmlformats.org/officeDocument/2006/relationships/image" Target="../media/image210.png"/><Relationship Id="rId61" Type="http://schemas.openxmlformats.org/officeDocument/2006/relationships/image" Target="../media/image184.png"/><Relationship Id="rId82" Type="http://schemas.openxmlformats.org/officeDocument/2006/relationships/image" Target="../media/image205.png"/><Relationship Id="rId19" Type="http://schemas.openxmlformats.org/officeDocument/2006/relationships/image" Target="../media/image14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1.jpeg"/><Relationship Id="rId13" Type="http://schemas.openxmlformats.org/officeDocument/2006/relationships/image" Target="../media/image226.png"/><Relationship Id="rId18" Type="http://schemas.openxmlformats.org/officeDocument/2006/relationships/image" Target="../media/image231.png"/><Relationship Id="rId3" Type="http://schemas.openxmlformats.org/officeDocument/2006/relationships/image" Target="../media/image216.png"/><Relationship Id="rId7" Type="http://schemas.openxmlformats.org/officeDocument/2006/relationships/image" Target="../media/image220.png"/><Relationship Id="rId12" Type="http://schemas.openxmlformats.org/officeDocument/2006/relationships/image" Target="../media/image225.png"/><Relationship Id="rId17" Type="http://schemas.openxmlformats.org/officeDocument/2006/relationships/image" Target="../media/image230.png"/><Relationship Id="rId2" Type="http://schemas.openxmlformats.org/officeDocument/2006/relationships/image" Target="../media/image215.png"/><Relationship Id="rId16" Type="http://schemas.openxmlformats.org/officeDocument/2006/relationships/image" Target="../media/image229.png"/><Relationship Id="rId1" Type="http://schemas.openxmlformats.org/officeDocument/2006/relationships/image" Target="../media/image214.png"/><Relationship Id="rId6" Type="http://schemas.openxmlformats.org/officeDocument/2006/relationships/image" Target="../media/image219.jpeg"/><Relationship Id="rId11" Type="http://schemas.openxmlformats.org/officeDocument/2006/relationships/image" Target="../media/image224.png"/><Relationship Id="rId5" Type="http://schemas.openxmlformats.org/officeDocument/2006/relationships/image" Target="../media/image218.png"/><Relationship Id="rId15" Type="http://schemas.openxmlformats.org/officeDocument/2006/relationships/image" Target="../media/image228.png"/><Relationship Id="rId10" Type="http://schemas.openxmlformats.org/officeDocument/2006/relationships/image" Target="../media/image223.jpeg"/><Relationship Id="rId4" Type="http://schemas.openxmlformats.org/officeDocument/2006/relationships/image" Target="../media/image217.jpeg"/><Relationship Id="rId9" Type="http://schemas.openxmlformats.org/officeDocument/2006/relationships/image" Target="../media/image222.png"/><Relationship Id="rId14" Type="http://schemas.openxmlformats.org/officeDocument/2006/relationships/image" Target="../media/image227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4.jpeg"/><Relationship Id="rId2" Type="http://schemas.openxmlformats.org/officeDocument/2006/relationships/image" Target="../media/image233.png"/><Relationship Id="rId1" Type="http://schemas.openxmlformats.org/officeDocument/2006/relationships/image" Target="../media/image23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7.png"/><Relationship Id="rId2" Type="http://schemas.openxmlformats.org/officeDocument/2006/relationships/image" Target="../media/image236.png"/><Relationship Id="rId1" Type="http://schemas.openxmlformats.org/officeDocument/2006/relationships/image" Target="../media/image235.png"/><Relationship Id="rId4" Type="http://schemas.openxmlformats.org/officeDocument/2006/relationships/image" Target="../media/image23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png"/><Relationship Id="rId13" Type="http://schemas.openxmlformats.org/officeDocument/2006/relationships/image" Target="../media/image251.png"/><Relationship Id="rId3" Type="http://schemas.openxmlformats.org/officeDocument/2006/relationships/image" Target="../media/image241.png"/><Relationship Id="rId7" Type="http://schemas.openxmlformats.org/officeDocument/2006/relationships/image" Target="../media/image245.png"/><Relationship Id="rId12" Type="http://schemas.openxmlformats.org/officeDocument/2006/relationships/image" Target="../media/image250.png"/><Relationship Id="rId2" Type="http://schemas.openxmlformats.org/officeDocument/2006/relationships/image" Target="../media/image240.png"/><Relationship Id="rId1" Type="http://schemas.openxmlformats.org/officeDocument/2006/relationships/image" Target="../media/image239.png"/><Relationship Id="rId6" Type="http://schemas.openxmlformats.org/officeDocument/2006/relationships/image" Target="../media/image244.png"/><Relationship Id="rId11" Type="http://schemas.openxmlformats.org/officeDocument/2006/relationships/image" Target="../media/image249.png"/><Relationship Id="rId5" Type="http://schemas.openxmlformats.org/officeDocument/2006/relationships/image" Target="../media/image243.png"/><Relationship Id="rId10" Type="http://schemas.openxmlformats.org/officeDocument/2006/relationships/image" Target="../media/image248.png"/><Relationship Id="rId4" Type="http://schemas.openxmlformats.org/officeDocument/2006/relationships/image" Target="../media/image242.png"/><Relationship Id="rId9" Type="http://schemas.openxmlformats.org/officeDocument/2006/relationships/image" Target="../media/image247.png"/><Relationship Id="rId14" Type="http://schemas.openxmlformats.org/officeDocument/2006/relationships/image" Target="../media/image25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2" Type="http://schemas.openxmlformats.org/officeDocument/2006/relationships/image" Target="../media/image254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5" Type="http://schemas.openxmlformats.org/officeDocument/2006/relationships/image" Target="../media/image257.jpeg"/><Relationship Id="rId4" Type="http://schemas.openxmlformats.org/officeDocument/2006/relationships/image" Target="../media/image256.png"/><Relationship Id="rId9" Type="http://schemas.openxmlformats.org/officeDocument/2006/relationships/image" Target="../media/image26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4.png"/><Relationship Id="rId2" Type="http://schemas.openxmlformats.org/officeDocument/2006/relationships/image" Target="../media/image263.png"/><Relationship Id="rId1" Type="http://schemas.openxmlformats.org/officeDocument/2006/relationships/image" Target="../media/image26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83344</xdr:colOff>
      <xdr:row>28</xdr:row>
      <xdr:rowOff>47625</xdr:rowOff>
    </xdr:from>
    <xdr:to>
      <xdr:col>1</xdr:col>
      <xdr:colOff>1083469</xdr:colOff>
      <xdr:row>28</xdr:row>
      <xdr:rowOff>2477615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7313" y="23252906"/>
          <a:ext cx="1000125" cy="2429990"/>
        </a:xfrm>
        <a:prstGeom prst="rect">
          <a:avLst/>
        </a:prstGeom>
      </xdr:spPr>
    </xdr:pic>
    <xdr:clientData/>
  </xdr:twoCellAnchor>
  <xdr:twoCellAnchor editAs="oneCell">
    <xdr:from>
      <xdr:col>1</xdr:col>
      <xdr:colOff>83343</xdr:colOff>
      <xdr:row>30</xdr:row>
      <xdr:rowOff>59530</xdr:rowOff>
    </xdr:from>
    <xdr:to>
      <xdr:col>1</xdr:col>
      <xdr:colOff>978372</xdr:colOff>
      <xdr:row>30</xdr:row>
      <xdr:rowOff>2480901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7312" y="25800843"/>
          <a:ext cx="895029" cy="2421371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107156</xdr:colOff>
      <xdr:row>31</xdr:row>
      <xdr:rowOff>35719</xdr:rowOff>
    </xdr:from>
    <xdr:to>
      <xdr:col>1</xdr:col>
      <xdr:colOff>1011727</xdr:colOff>
      <xdr:row>31</xdr:row>
      <xdr:rowOff>2476500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1125" y="28313063"/>
          <a:ext cx="904571" cy="2440781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8</xdr:row>
      <xdr:rowOff>47626</xdr:rowOff>
    </xdr:from>
    <xdr:to>
      <xdr:col>1</xdr:col>
      <xdr:colOff>932302</xdr:colOff>
      <xdr:row>8</xdr:row>
      <xdr:rowOff>2511844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9219" y="2964657"/>
          <a:ext cx="837052" cy="246421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9</xdr:row>
      <xdr:rowOff>47624</xdr:rowOff>
    </xdr:from>
    <xdr:to>
      <xdr:col>1</xdr:col>
      <xdr:colOff>940594</xdr:colOff>
      <xdr:row>9</xdr:row>
      <xdr:rowOff>2512221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3031" y="5500687"/>
          <a:ext cx="821532" cy="2464597"/>
        </a:xfrm>
        <a:prstGeom prst="rect">
          <a:avLst/>
        </a:prstGeom>
      </xdr:spPr>
    </xdr:pic>
    <xdr:clientData/>
  </xdr:twoCellAnchor>
  <xdr:twoCellAnchor editAs="oneCell">
    <xdr:from>
      <xdr:col>1</xdr:col>
      <xdr:colOff>130969</xdr:colOff>
      <xdr:row>10</xdr:row>
      <xdr:rowOff>59531</xdr:rowOff>
    </xdr:from>
    <xdr:to>
      <xdr:col>1</xdr:col>
      <xdr:colOff>943976</xdr:colOff>
      <xdr:row>10</xdr:row>
      <xdr:rowOff>2459465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04938" y="8048625"/>
          <a:ext cx="813007" cy="2399934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107156</xdr:colOff>
      <xdr:row>11</xdr:row>
      <xdr:rowOff>71437</xdr:rowOff>
    </xdr:from>
    <xdr:to>
      <xdr:col>1</xdr:col>
      <xdr:colOff>908678</xdr:colOff>
      <xdr:row>11</xdr:row>
      <xdr:rowOff>2445176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1125" y="10596562"/>
          <a:ext cx="801522" cy="2373739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12</xdr:row>
      <xdr:rowOff>47624</xdr:rowOff>
    </xdr:from>
    <xdr:to>
      <xdr:col>1</xdr:col>
      <xdr:colOff>1000125</xdr:colOff>
      <xdr:row>12</xdr:row>
      <xdr:rowOff>2484947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9219" y="13108780"/>
          <a:ext cx="904875" cy="2437323"/>
        </a:xfrm>
        <a:prstGeom prst="rect">
          <a:avLst/>
        </a:prstGeom>
      </xdr:spPr>
    </xdr:pic>
    <xdr:clientData/>
  </xdr:twoCellAnchor>
  <xdr:twoCellAnchor editAs="oneCell">
    <xdr:from>
      <xdr:col>1</xdr:col>
      <xdr:colOff>83345</xdr:colOff>
      <xdr:row>13</xdr:row>
      <xdr:rowOff>65312</xdr:rowOff>
    </xdr:from>
    <xdr:to>
      <xdr:col>1</xdr:col>
      <xdr:colOff>955533</xdr:colOff>
      <xdr:row>13</xdr:row>
      <xdr:rowOff>2428876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7314" y="15662500"/>
          <a:ext cx="872188" cy="2363564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107156</xdr:colOff>
      <xdr:row>14</xdr:row>
      <xdr:rowOff>47626</xdr:rowOff>
    </xdr:from>
    <xdr:to>
      <xdr:col>1</xdr:col>
      <xdr:colOff>1035844</xdr:colOff>
      <xdr:row>14</xdr:row>
      <xdr:rowOff>2443644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1125" y="18180845"/>
          <a:ext cx="928688" cy="2396018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107157</xdr:colOff>
      <xdr:row>15</xdr:row>
      <xdr:rowOff>59531</xdr:rowOff>
    </xdr:from>
    <xdr:to>
      <xdr:col>1</xdr:col>
      <xdr:colOff>952500</xdr:colOff>
      <xdr:row>15</xdr:row>
      <xdr:rowOff>2493808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1126" y="20728781"/>
          <a:ext cx="845343" cy="2434277"/>
        </a:xfrm>
        <a:prstGeom prst="rect">
          <a:avLst/>
        </a:prstGeom>
      </xdr:spPr>
    </xdr:pic>
    <xdr:clientData/>
  </xdr:twoCellAnchor>
  <xdr:twoCellAnchor editAs="oneCell">
    <xdr:from>
      <xdr:col>1</xdr:col>
      <xdr:colOff>154781</xdr:colOff>
      <xdr:row>17</xdr:row>
      <xdr:rowOff>47625</xdr:rowOff>
    </xdr:from>
    <xdr:to>
      <xdr:col>1</xdr:col>
      <xdr:colOff>976312</xdr:colOff>
      <xdr:row>17</xdr:row>
      <xdr:rowOff>2520044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28750" y="23252906"/>
          <a:ext cx="821531" cy="2472419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107156</xdr:colOff>
      <xdr:row>20</xdr:row>
      <xdr:rowOff>35718</xdr:rowOff>
    </xdr:from>
    <xdr:to>
      <xdr:col>1</xdr:col>
      <xdr:colOff>1046379</xdr:colOff>
      <xdr:row>20</xdr:row>
      <xdr:rowOff>2488405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1125" y="25777031"/>
          <a:ext cx="939223" cy="2452687"/>
        </a:xfrm>
        <a:prstGeom prst="rect">
          <a:avLst/>
        </a:prstGeom>
      </xdr:spPr>
    </xdr:pic>
    <xdr:clientData/>
  </xdr:twoCellAnchor>
  <xdr:twoCellAnchor editAs="oneCell">
    <xdr:from>
      <xdr:col>1</xdr:col>
      <xdr:colOff>130968</xdr:colOff>
      <xdr:row>21</xdr:row>
      <xdr:rowOff>35718</xdr:rowOff>
    </xdr:from>
    <xdr:to>
      <xdr:col>1</xdr:col>
      <xdr:colOff>1047750</xdr:colOff>
      <xdr:row>21</xdr:row>
      <xdr:rowOff>2507990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04937" y="28313062"/>
          <a:ext cx="916782" cy="2472272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119063</xdr:colOff>
      <xdr:row>24</xdr:row>
      <xdr:rowOff>59532</xdr:rowOff>
    </xdr:from>
    <xdr:to>
      <xdr:col>1</xdr:col>
      <xdr:colOff>1023937</xdr:colOff>
      <xdr:row>24</xdr:row>
      <xdr:rowOff>2503404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3032" y="30872907"/>
          <a:ext cx="904874" cy="2443872"/>
        </a:xfrm>
        <a:prstGeom prst="rect">
          <a:avLst/>
        </a:prstGeom>
      </xdr:spPr>
    </xdr:pic>
    <xdr:clientData/>
  </xdr:twoCellAnchor>
  <xdr:twoCellAnchor editAs="oneCell">
    <xdr:from>
      <xdr:col>1</xdr:col>
      <xdr:colOff>1320296</xdr:colOff>
      <xdr:row>24</xdr:row>
      <xdr:rowOff>140631</xdr:rowOff>
    </xdr:from>
    <xdr:to>
      <xdr:col>1</xdr:col>
      <xdr:colOff>2262187</xdr:colOff>
      <xdr:row>24</xdr:row>
      <xdr:rowOff>2481508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94265" y="30954006"/>
          <a:ext cx="941891" cy="234087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25</xdr:row>
      <xdr:rowOff>107157</xdr:rowOff>
    </xdr:from>
    <xdr:to>
      <xdr:col>1</xdr:col>
      <xdr:colOff>949761</xdr:colOff>
      <xdr:row>25</xdr:row>
      <xdr:rowOff>2494610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4469" y="33456563"/>
          <a:ext cx="759261" cy="2387453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4</xdr:row>
      <xdr:rowOff>59532</xdr:rowOff>
    </xdr:from>
    <xdr:to>
      <xdr:col>1</xdr:col>
      <xdr:colOff>1026574</xdr:colOff>
      <xdr:row>4</xdr:row>
      <xdr:rowOff>2433028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16844" y="2976563"/>
          <a:ext cx="883699" cy="2373496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142876</xdr:colOff>
      <xdr:row>5</xdr:row>
      <xdr:rowOff>71437</xdr:rowOff>
    </xdr:from>
    <xdr:to>
      <xdr:col>1</xdr:col>
      <xdr:colOff>964406</xdr:colOff>
      <xdr:row>5</xdr:row>
      <xdr:rowOff>2470305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16845" y="5524500"/>
          <a:ext cx="821530" cy="2398868"/>
        </a:xfrm>
        <a:prstGeom prst="rect">
          <a:avLst/>
        </a:prstGeom>
      </xdr:spPr>
    </xdr:pic>
    <xdr:clientData/>
  </xdr:twoCellAnchor>
  <xdr:twoCellAnchor editAs="oneCell">
    <xdr:from>
      <xdr:col>1</xdr:col>
      <xdr:colOff>59533</xdr:colOff>
      <xdr:row>6</xdr:row>
      <xdr:rowOff>47625</xdr:rowOff>
    </xdr:from>
    <xdr:to>
      <xdr:col>1</xdr:col>
      <xdr:colOff>976312</xdr:colOff>
      <xdr:row>6</xdr:row>
      <xdr:rowOff>2459460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502" y="8036719"/>
          <a:ext cx="916779" cy="2411835"/>
        </a:xfrm>
        <a:prstGeom prst="rect">
          <a:avLst/>
        </a:prstGeom>
      </xdr:spPr>
    </xdr:pic>
    <xdr:clientData/>
  </xdr:twoCellAnchor>
  <xdr:twoCellAnchor editAs="oneCell">
    <xdr:from>
      <xdr:col>1</xdr:col>
      <xdr:colOff>130969</xdr:colOff>
      <xdr:row>16</xdr:row>
      <xdr:rowOff>83343</xdr:rowOff>
    </xdr:from>
    <xdr:to>
      <xdr:col>1</xdr:col>
      <xdr:colOff>988219</xdr:colOff>
      <xdr:row>16</xdr:row>
      <xdr:rowOff>2489327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04938" y="30896718"/>
          <a:ext cx="857250" cy="2405984"/>
        </a:xfrm>
        <a:prstGeom prst="rect">
          <a:avLst/>
        </a:prstGeom>
      </xdr:spPr>
    </xdr:pic>
    <xdr:clientData/>
  </xdr:twoCellAnchor>
  <xdr:twoCellAnchor editAs="oneCell">
    <xdr:from>
      <xdr:col>1</xdr:col>
      <xdr:colOff>83344</xdr:colOff>
      <xdr:row>18</xdr:row>
      <xdr:rowOff>47625</xdr:rowOff>
    </xdr:from>
    <xdr:to>
      <xdr:col>1</xdr:col>
      <xdr:colOff>999986</xdr:colOff>
      <xdr:row>18</xdr:row>
      <xdr:rowOff>2449699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7313" y="35933063"/>
          <a:ext cx="916642" cy="2402074"/>
        </a:xfrm>
        <a:prstGeom prst="rect">
          <a:avLst/>
        </a:prstGeom>
      </xdr:spPr>
    </xdr:pic>
    <xdr:clientData/>
  </xdr:twoCellAnchor>
  <xdr:twoCellAnchor editAs="oneCell">
    <xdr:from>
      <xdr:col>1</xdr:col>
      <xdr:colOff>154781</xdr:colOff>
      <xdr:row>26</xdr:row>
      <xdr:rowOff>83343</xdr:rowOff>
    </xdr:from>
    <xdr:to>
      <xdr:col>1</xdr:col>
      <xdr:colOff>894816</xdr:colOff>
      <xdr:row>26</xdr:row>
      <xdr:rowOff>2399756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28750" y="48648937"/>
          <a:ext cx="740035" cy="2316413"/>
        </a:xfrm>
        <a:prstGeom prst="rect">
          <a:avLst/>
        </a:prstGeom>
      </xdr:spPr>
    </xdr:pic>
    <xdr:clientData/>
  </xdr:twoCellAnchor>
  <xdr:twoCellAnchor editAs="oneCell">
    <xdr:from>
      <xdr:col>1</xdr:col>
      <xdr:colOff>83344</xdr:colOff>
      <xdr:row>27</xdr:row>
      <xdr:rowOff>59531</xdr:rowOff>
    </xdr:from>
    <xdr:to>
      <xdr:col>1</xdr:col>
      <xdr:colOff>1190625</xdr:colOff>
      <xdr:row>27</xdr:row>
      <xdr:rowOff>2396602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7313" y="58769250"/>
          <a:ext cx="1107281" cy="2337071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7</xdr:row>
      <xdr:rowOff>35719</xdr:rowOff>
    </xdr:from>
    <xdr:to>
      <xdr:col>1</xdr:col>
      <xdr:colOff>1023937</xdr:colOff>
      <xdr:row>7</xdr:row>
      <xdr:rowOff>2502549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9219" y="10560844"/>
          <a:ext cx="928687" cy="2466830"/>
        </a:xfrm>
        <a:prstGeom prst="rect">
          <a:avLst/>
        </a:prstGeom>
      </xdr:spPr>
    </xdr:pic>
    <xdr:clientData/>
  </xdr:twoCellAnchor>
  <xdr:twoCellAnchor editAs="oneCell">
    <xdr:from>
      <xdr:col>1</xdr:col>
      <xdr:colOff>1316328</xdr:colOff>
      <xdr:row>7</xdr:row>
      <xdr:rowOff>64760</xdr:rowOff>
    </xdr:from>
    <xdr:to>
      <xdr:col>1</xdr:col>
      <xdr:colOff>2202656</xdr:colOff>
      <xdr:row>7</xdr:row>
      <xdr:rowOff>2504289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90297" y="10589885"/>
          <a:ext cx="886328" cy="2439529"/>
        </a:xfrm>
        <a:prstGeom prst="rect">
          <a:avLst/>
        </a:prstGeom>
      </xdr:spPr>
    </xdr:pic>
    <xdr:clientData/>
  </xdr:twoCellAnchor>
  <xdr:twoCellAnchor editAs="oneCell">
    <xdr:from>
      <xdr:col>1</xdr:col>
      <xdr:colOff>130970</xdr:colOff>
      <xdr:row>22</xdr:row>
      <xdr:rowOff>47626</xdr:rowOff>
    </xdr:from>
    <xdr:to>
      <xdr:col>1</xdr:col>
      <xdr:colOff>1113164</xdr:colOff>
      <xdr:row>22</xdr:row>
      <xdr:rowOff>2464594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04939" y="46077189"/>
          <a:ext cx="982194" cy="2416968"/>
        </a:xfrm>
        <a:prstGeom prst="rect">
          <a:avLst/>
        </a:prstGeom>
      </xdr:spPr>
    </xdr:pic>
    <xdr:clientData/>
  </xdr:twoCellAnchor>
  <xdr:twoCellAnchor editAs="oneCell">
    <xdr:from>
      <xdr:col>1</xdr:col>
      <xdr:colOff>178596</xdr:colOff>
      <xdr:row>23</xdr:row>
      <xdr:rowOff>35718</xdr:rowOff>
    </xdr:from>
    <xdr:to>
      <xdr:col>1</xdr:col>
      <xdr:colOff>1227878</xdr:colOff>
      <xdr:row>23</xdr:row>
      <xdr:rowOff>2500312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2565" y="48601312"/>
          <a:ext cx="1049282" cy="2464594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1238252</xdr:colOff>
      <xdr:row>4</xdr:row>
      <xdr:rowOff>59533</xdr:rowOff>
    </xdr:from>
    <xdr:to>
      <xdr:col>1</xdr:col>
      <xdr:colOff>2106850</xdr:colOff>
      <xdr:row>4</xdr:row>
      <xdr:rowOff>2476501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12221" y="2976564"/>
          <a:ext cx="868598" cy="2416968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1238250</xdr:colOff>
      <xdr:row>5</xdr:row>
      <xdr:rowOff>35720</xdr:rowOff>
    </xdr:from>
    <xdr:to>
      <xdr:col>1</xdr:col>
      <xdr:colOff>2024061</xdr:colOff>
      <xdr:row>6</xdr:row>
      <xdr:rowOff>2690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12219" y="5488783"/>
          <a:ext cx="785811" cy="2496387"/>
        </a:xfrm>
        <a:prstGeom prst="rect">
          <a:avLst/>
        </a:prstGeom>
      </xdr:spPr>
    </xdr:pic>
    <xdr:clientData/>
  </xdr:twoCellAnchor>
  <xdr:twoCellAnchor editAs="oneCell">
    <xdr:from>
      <xdr:col>1</xdr:col>
      <xdr:colOff>1202532</xdr:colOff>
      <xdr:row>6</xdr:row>
      <xdr:rowOff>35719</xdr:rowOff>
    </xdr:from>
    <xdr:to>
      <xdr:col>1</xdr:col>
      <xdr:colOff>2131219</xdr:colOff>
      <xdr:row>6</xdr:row>
      <xdr:rowOff>2456938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76501" y="8024813"/>
          <a:ext cx="928687" cy="2421219"/>
        </a:xfrm>
        <a:prstGeom prst="rect">
          <a:avLst/>
        </a:prstGeom>
      </xdr:spPr>
    </xdr:pic>
    <xdr:clientData/>
  </xdr:twoCellAnchor>
  <xdr:twoCellAnchor editAs="oneCell">
    <xdr:from>
      <xdr:col>1</xdr:col>
      <xdr:colOff>1214437</xdr:colOff>
      <xdr:row>8</xdr:row>
      <xdr:rowOff>95250</xdr:rowOff>
    </xdr:from>
    <xdr:to>
      <xdr:col>1</xdr:col>
      <xdr:colOff>2119050</xdr:colOff>
      <xdr:row>8</xdr:row>
      <xdr:rowOff>2488407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88406" y="13156406"/>
          <a:ext cx="904613" cy="2393157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1333501</xdr:colOff>
      <xdr:row>9</xdr:row>
      <xdr:rowOff>35720</xdr:rowOff>
    </xdr:from>
    <xdr:to>
      <xdr:col>1</xdr:col>
      <xdr:colOff>2116997</xdr:colOff>
      <xdr:row>9</xdr:row>
      <xdr:rowOff>2452688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07470" y="15632908"/>
          <a:ext cx="783496" cy="2416968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1238251</xdr:colOff>
      <xdr:row>10</xdr:row>
      <xdr:rowOff>59532</xdr:rowOff>
    </xdr:from>
    <xdr:to>
      <xdr:col>1</xdr:col>
      <xdr:colOff>2074271</xdr:colOff>
      <xdr:row>10</xdr:row>
      <xdr:rowOff>2440782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12220" y="18192751"/>
          <a:ext cx="836020" cy="2381250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1238250</xdr:colOff>
      <xdr:row>11</xdr:row>
      <xdr:rowOff>35718</xdr:rowOff>
    </xdr:from>
    <xdr:to>
      <xdr:col>1</xdr:col>
      <xdr:colOff>2071687</xdr:colOff>
      <xdr:row>11</xdr:row>
      <xdr:rowOff>2468584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12219" y="20704968"/>
          <a:ext cx="833437" cy="2432866"/>
        </a:xfrm>
        <a:prstGeom prst="rect">
          <a:avLst/>
        </a:prstGeom>
      </xdr:spPr>
    </xdr:pic>
    <xdr:clientData/>
  </xdr:twoCellAnchor>
  <xdr:twoCellAnchor editAs="oneCell">
    <xdr:from>
      <xdr:col>1</xdr:col>
      <xdr:colOff>1250156</xdr:colOff>
      <xdr:row>12</xdr:row>
      <xdr:rowOff>71437</xdr:rowOff>
    </xdr:from>
    <xdr:to>
      <xdr:col>1</xdr:col>
      <xdr:colOff>2131219</xdr:colOff>
      <xdr:row>12</xdr:row>
      <xdr:rowOff>2503938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24125" y="23276718"/>
          <a:ext cx="881063" cy="2432501"/>
        </a:xfrm>
        <a:prstGeom prst="rect">
          <a:avLst/>
        </a:prstGeom>
      </xdr:spPr>
    </xdr:pic>
    <xdr:clientData/>
  </xdr:twoCellAnchor>
  <xdr:twoCellAnchor editAs="oneCell">
    <xdr:from>
      <xdr:col>1</xdr:col>
      <xdr:colOff>1107280</xdr:colOff>
      <xdr:row>13</xdr:row>
      <xdr:rowOff>35720</xdr:rowOff>
    </xdr:from>
    <xdr:to>
      <xdr:col>1</xdr:col>
      <xdr:colOff>2059781</xdr:colOff>
      <xdr:row>13</xdr:row>
      <xdr:rowOff>2494132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81249" y="25777033"/>
          <a:ext cx="952501" cy="2458412"/>
        </a:xfrm>
        <a:prstGeom prst="rect">
          <a:avLst/>
        </a:prstGeom>
      </xdr:spPr>
    </xdr:pic>
    <xdr:clientData/>
  </xdr:twoCellAnchor>
  <xdr:twoCellAnchor editAs="oneCell">
    <xdr:from>
      <xdr:col>1</xdr:col>
      <xdr:colOff>1202533</xdr:colOff>
      <xdr:row>14</xdr:row>
      <xdr:rowOff>35719</xdr:rowOff>
    </xdr:from>
    <xdr:to>
      <xdr:col>1</xdr:col>
      <xdr:colOff>2022161</xdr:colOff>
      <xdr:row>14</xdr:row>
      <xdr:rowOff>2428275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76502" y="28313063"/>
          <a:ext cx="819628" cy="2392556"/>
        </a:xfrm>
        <a:prstGeom prst="rect">
          <a:avLst/>
        </a:prstGeom>
      </xdr:spPr>
    </xdr:pic>
    <xdr:clientData/>
  </xdr:twoCellAnchor>
  <xdr:twoCellAnchor editAs="oneCell">
    <xdr:from>
      <xdr:col>1</xdr:col>
      <xdr:colOff>1226343</xdr:colOff>
      <xdr:row>15</xdr:row>
      <xdr:rowOff>23813</xdr:rowOff>
    </xdr:from>
    <xdr:to>
      <xdr:col>1</xdr:col>
      <xdr:colOff>2084000</xdr:colOff>
      <xdr:row>15</xdr:row>
      <xdr:rowOff>2490181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00312" y="30837188"/>
          <a:ext cx="857657" cy="2466368"/>
        </a:xfrm>
        <a:prstGeom prst="rect">
          <a:avLst/>
        </a:prstGeom>
      </xdr:spPr>
    </xdr:pic>
    <xdr:clientData/>
  </xdr:twoCellAnchor>
  <xdr:twoCellAnchor editAs="oneCell">
    <xdr:from>
      <xdr:col>1</xdr:col>
      <xdr:colOff>1309688</xdr:colOff>
      <xdr:row>16</xdr:row>
      <xdr:rowOff>22458</xdr:rowOff>
    </xdr:from>
    <xdr:to>
      <xdr:col>1</xdr:col>
      <xdr:colOff>2155031</xdr:colOff>
      <xdr:row>16</xdr:row>
      <xdr:rowOff>2475897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83657" y="33371864"/>
          <a:ext cx="845343" cy="2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1262062</xdr:colOff>
      <xdr:row>17</xdr:row>
      <xdr:rowOff>35719</xdr:rowOff>
    </xdr:from>
    <xdr:to>
      <xdr:col>1</xdr:col>
      <xdr:colOff>2107405</xdr:colOff>
      <xdr:row>17</xdr:row>
      <xdr:rowOff>2490096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36031" y="35921157"/>
          <a:ext cx="845343" cy="2454377"/>
        </a:xfrm>
        <a:prstGeom prst="rect">
          <a:avLst/>
        </a:prstGeom>
      </xdr:spPr>
    </xdr:pic>
    <xdr:clientData/>
  </xdr:twoCellAnchor>
  <xdr:twoCellAnchor editAs="oneCell">
    <xdr:from>
      <xdr:col>1</xdr:col>
      <xdr:colOff>1226343</xdr:colOff>
      <xdr:row>18</xdr:row>
      <xdr:rowOff>47625</xdr:rowOff>
    </xdr:from>
    <xdr:to>
      <xdr:col>1</xdr:col>
      <xdr:colOff>2059781</xdr:colOff>
      <xdr:row>18</xdr:row>
      <xdr:rowOff>2476502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00312" y="38469094"/>
          <a:ext cx="833438" cy="2428877"/>
        </a:xfrm>
        <a:prstGeom prst="rect">
          <a:avLst/>
        </a:prstGeom>
      </xdr:spPr>
    </xdr:pic>
    <xdr:clientData/>
  </xdr:twoCellAnchor>
  <xdr:twoCellAnchor editAs="oneCell">
    <xdr:from>
      <xdr:col>1</xdr:col>
      <xdr:colOff>1262064</xdr:colOff>
      <xdr:row>20</xdr:row>
      <xdr:rowOff>47625</xdr:rowOff>
    </xdr:from>
    <xdr:to>
      <xdr:col>1</xdr:col>
      <xdr:colOff>2170034</xdr:colOff>
      <xdr:row>20</xdr:row>
      <xdr:rowOff>2488407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36033" y="41005125"/>
          <a:ext cx="907970" cy="2440782"/>
        </a:xfrm>
        <a:prstGeom prst="rect">
          <a:avLst/>
        </a:prstGeom>
      </xdr:spPr>
    </xdr:pic>
    <xdr:clientData/>
  </xdr:twoCellAnchor>
  <xdr:twoCellAnchor editAs="oneCell">
    <xdr:from>
      <xdr:col>1</xdr:col>
      <xdr:colOff>1273969</xdr:colOff>
      <xdr:row>21</xdr:row>
      <xdr:rowOff>35719</xdr:rowOff>
    </xdr:from>
    <xdr:to>
      <xdr:col>1</xdr:col>
      <xdr:colOff>2154532</xdr:colOff>
      <xdr:row>21</xdr:row>
      <xdr:rowOff>2500313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47938" y="43529250"/>
          <a:ext cx="880563" cy="2464594"/>
        </a:xfrm>
        <a:prstGeom prst="rect">
          <a:avLst/>
        </a:prstGeom>
      </xdr:spPr>
    </xdr:pic>
    <xdr:clientData/>
  </xdr:twoCellAnchor>
  <xdr:twoCellAnchor editAs="oneCell">
    <xdr:from>
      <xdr:col>1</xdr:col>
      <xdr:colOff>1309688</xdr:colOff>
      <xdr:row>22</xdr:row>
      <xdr:rowOff>35718</xdr:rowOff>
    </xdr:from>
    <xdr:to>
      <xdr:col>1</xdr:col>
      <xdr:colOff>2286000</xdr:colOff>
      <xdr:row>22</xdr:row>
      <xdr:rowOff>2506085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83657" y="46065281"/>
          <a:ext cx="976312" cy="2470367"/>
        </a:xfrm>
        <a:prstGeom prst="rect">
          <a:avLst/>
        </a:prstGeom>
      </xdr:spPr>
    </xdr:pic>
    <xdr:clientData/>
  </xdr:twoCellAnchor>
  <xdr:twoCellAnchor editAs="oneCell">
    <xdr:from>
      <xdr:col>1</xdr:col>
      <xdr:colOff>1381125</xdr:colOff>
      <xdr:row>23</xdr:row>
      <xdr:rowOff>59531</xdr:rowOff>
    </xdr:from>
    <xdr:to>
      <xdr:col>1</xdr:col>
      <xdr:colOff>2309812</xdr:colOff>
      <xdr:row>23</xdr:row>
      <xdr:rowOff>2493669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55094" y="48625125"/>
          <a:ext cx="928687" cy="2434138"/>
        </a:xfrm>
        <a:prstGeom prst="rect">
          <a:avLst/>
        </a:prstGeom>
      </xdr:spPr>
    </xdr:pic>
    <xdr:clientData/>
  </xdr:twoCellAnchor>
  <xdr:twoCellAnchor editAs="oneCell">
    <xdr:from>
      <xdr:col>1</xdr:col>
      <xdr:colOff>1357313</xdr:colOff>
      <xdr:row>25</xdr:row>
      <xdr:rowOff>71437</xdr:rowOff>
    </xdr:from>
    <xdr:to>
      <xdr:col>1</xdr:col>
      <xdr:colOff>2166937</xdr:colOff>
      <xdr:row>25</xdr:row>
      <xdr:rowOff>2481257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00000000-0008-0000-02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31282" y="53709093"/>
          <a:ext cx="809624" cy="2409820"/>
        </a:xfrm>
        <a:prstGeom prst="rect">
          <a:avLst/>
        </a:prstGeom>
      </xdr:spPr>
    </xdr:pic>
    <xdr:clientData/>
  </xdr:twoCellAnchor>
  <xdr:twoCellAnchor editAs="oneCell">
    <xdr:from>
      <xdr:col>1</xdr:col>
      <xdr:colOff>1262062</xdr:colOff>
      <xdr:row>26</xdr:row>
      <xdr:rowOff>11904</xdr:rowOff>
    </xdr:from>
    <xdr:to>
      <xdr:col>1</xdr:col>
      <xdr:colOff>2044633</xdr:colOff>
      <xdr:row>26</xdr:row>
      <xdr:rowOff>2497393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36031" y="56185592"/>
          <a:ext cx="782571" cy="2485489"/>
        </a:xfrm>
        <a:prstGeom prst="rect">
          <a:avLst/>
        </a:prstGeom>
      </xdr:spPr>
    </xdr:pic>
    <xdr:clientData/>
  </xdr:twoCellAnchor>
  <xdr:twoCellAnchor editAs="oneCell">
    <xdr:from>
      <xdr:col>1</xdr:col>
      <xdr:colOff>1285876</xdr:colOff>
      <xdr:row>28</xdr:row>
      <xdr:rowOff>35717</xdr:rowOff>
    </xdr:from>
    <xdr:to>
      <xdr:col>1</xdr:col>
      <xdr:colOff>2190750</xdr:colOff>
      <xdr:row>28</xdr:row>
      <xdr:rowOff>2489696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9845" y="61281467"/>
          <a:ext cx="904874" cy="2453979"/>
        </a:xfrm>
        <a:prstGeom prst="rect">
          <a:avLst/>
        </a:prstGeom>
      </xdr:spPr>
    </xdr:pic>
    <xdr:clientData/>
  </xdr:twoCellAnchor>
  <xdr:twoCellAnchor editAs="oneCell">
    <xdr:from>
      <xdr:col>1</xdr:col>
      <xdr:colOff>1285875</xdr:colOff>
      <xdr:row>27</xdr:row>
      <xdr:rowOff>37510</xdr:rowOff>
    </xdr:from>
    <xdr:to>
      <xdr:col>1</xdr:col>
      <xdr:colOff>2309812</xdr:colOff>
      <xdr:row>27</xdr:row>
      <xdr:rowOff>2465704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9844" y="58747229"/>
          <a:ext cx="1023937" cy="2428194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1190624</xdr:colOff>
      <xdr:row>30</xdr:row>
      <xdr:rowOff>59532</xdr:rowOff>
    </xdr:from>
    <xdr:to>
      <xdr:col>1</xdr:col>
      <xdr:colOff>2119312</xdr:colOff>
      <xdr:row>30</xdr:row>
      <xdr:rowOff>2493671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64593" y="63841313"/>
          <a:ext cx="928688" cy="2434139"/>
        </a:xfrm>
        <a:prstGeom prst="rect">
          <a:avLst/>
        </a:prstGeom>
      </xdr:spPr>
    </xdr:pic>
    <xdr:clientData/>
  </xdr:twoCellAnchor>
  <xdr:twoCellAnchor editAs="oneCell">
    <xdr:from>
      <xdr:col>1</xdr:col>
      <xdr:colOff>1285875</xdr:colOff>
      <xdr:row>31</xdr:row>
      <xdr:rowOff>47624</xdr:rowOff>
    </xdr:from>
    <xdr:to>
      <xdr:col>1</xdr:col>
      <xdr:colOff>2197778</xdr:colOff>
      <xdr:row>31</xdr:row>
      <xdr:rowOff>2442568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9844" y="66365437"/>
          <a:ext cx="911903" cy="2394944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107156</xdr:colOff>
      <xdr:row>29</xdr:row>
      <xdr:rowOff>59531</xdr:rowOff>
    </xdr:from>
    <xdr:to>
      <xdr:col>1</xdr:col>
      <xdr:colOff>1333500</xdr:colOff>
      <xdr:row>29</xdr:row>
      <xdr:rowOff>2428286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1125" y="63841312"/>
          <a:ext cx="1226344" cy="2368755"/>
        </a:xfrm>
        <a:prstGeom prst="rect">
          <a:avLst/>
        </a:prstGeom>
      </xdr:spPr>
    </xdr:pic>
    <xdr:clientData/>
  </xdr:twoCellAnchor>
  <xdr:twoCellAnchor editAs="oneCell">
    <xdr:from>
      <xdr:col>1</xdr:col>
      <xdr:colOff>1416845</xdr:colOff>
      <xdr:row>29</xdr:row>
      <xdr:rowOff>47624</xdr:rowOff>
    </xdr:from>
    <xdr:to>
      <xdr:col>1</xdr:col>
      <xdr:colOff>2309813</xdr:colOff>
      <xdr:row>29</xdr:row>
      <xdr:rowOff>2479538</xdr:rowOff>
    </xdr:to>
    <xdr:pic>
      <xdr:nvPicPr>
        <xdr:cNvPr id="59" name="Imagem 58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90814" y="63829405"/>
          <a:ext cx="892968" cy="2431914"/>
        </a:xfrm>
        <a:prstGeom prst="rect">
          <a:avLst/>
        </a:prstGeom>
      </xdr:spPr>
    </xdr:pic>
    <xdr:clientData/>
  </xdr:twoCellAnchor>
  <xdr:twoCellAnchor editAs="oneCell">
    <xdr:from>
      <xdr:col>1</xdr:col>
      <xdr:colOff>202408</xdr:colOff>
      <xdr:row>3</xdr:row>
      <xdr:rowOff>83344</xdr:rowOff>
    </xdr:from>
    <xdr:to>
      <xdr:col>1</xdr:col>
      <xdr:colOff>916819</xdr:colOff>
      <xdr:row>3</xdr:row>
      <xdr:rowOff>2406985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82991" y="464344"/>
          <a:ext cx="714411" cy="2323641"/>
        </a:xfrm>
        <a:prstGeom prst="rect">
          <a:avLst/>
        </a:prstGeom>
      </xdr:spPr>
    </xdr:pic>
    <xdr:clientData/>
  </xdr:twoCellAnchor>
  <xdr:twoCellAnchor editAs="oneCell">
    <xdr:from>
      <xdr:col>1</xdr:col>
      <xdr:colOff>1154906</xdr:colOff>
      <xdr:row>3</xdr:row>
      <xdr:rowOff>35719</xdr:rowOff>
    </xdr:from>
    <xdr:to>
      <xdr:col>1</xdr:col>
      <xdr:colOff>2012156</xdr:colOff>
      <xdr:row>3</xdr:row>
      <xdr:rowOff>2515448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35489" y="416719"/>
          <a:ext cx="857250" cy="2479729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2</xdr:row>
      <xdr:rowOff>43656</xdr:rowOff>
    </xdr:from>
    <xdr:to>
      <xdr:col>1</xdr:col>
      <xdr:colOff>1162843</xdr:colOff>
      <xdr:row>2</xdr:row>
      <xdr:rowOff>2489199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02833" y="424656"/>
          <a:ext cx="940593" cy="2445543"/>
        </a:xfrm>
        <a:prstGeom prst="rect">
          <a:avLst/>
        </a:prstGeom>
      </xdr:spPr>
    </xdr:pic>
    <xdr:clientData/>
  </xdr:twoCellAnchor>
  <xdr:twoCellAnchor editAs="oneCell">
    <xdr:from>
      <xdr:col>1</xdr:col>
      <xdr:colOff>1281904</xdr:colOff>
      <xdr:row>2</xdr:row>
      <xdr:rowOff>31750</xdr:rowOff>
    </xdr:from>
    <xdr:to>
      <xdr:col>1</xdr:col>
      <xdr:colOff>2074921</xdr:colOff>
      <xdr:row>2</xdr:row>
      <xdr:rowOff>2472532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62487" y="412750"/>
          <a:ext cx="793017" cy="2440782"/>
        </a:xfrm>
        <a:prstGeom prst="rect">
          <a:avLst/>
        </a:prstGeom>
      </xdr:spPr>
    </xdr:pic>
    <xdr:clientData/>
  </xdr:twoCellAnchor>
  <xdr:twoCellAnchor editAs="oneCell">
    <xdr:from>
      <xdr:col>1</xdr:col>
      <xdr:colOff>52917</xdr:colOff>
      <xdr:row>19</xdr:row>
      <xdr:rowOff>42334</xdr:rowOff>
    </xdr:from>
    <xdr:to>
      <xdr:col>1</xdr:col>
      <xdr:colOff>1083473</xdr:colOff>
      <xdr:row>19</xdr:row>
      <xdr:rowOff>2465918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500" y="43423417"/>
          <a:ext cx="1030556" cy="2423584"/>
        </a:xfrm>
        <a:prstGeom prst="rect">
          <a:avLst/>
        </a:prstGeom>
      </xdr:spPr>
    </xdr:pic>
    <xdr:clientData/>
  </xdr:twoCellAnchor>
  <xdr:twoCellAnchor editAs="oneCell">
    <xdr:from>
      <xdr:col>1</xdr:col>
      <xdr:colOff>1227667</xdr:colOff>
      <xdr:row>19</xdr:row>
      <xdr:rowOff>52917</xdr:rowOff>
    </xdr:from>
    <xdr:to>
      <xdr:col>1</xdr:col>
      <xdr:colOff>2148416</xdr:colOff>
      <xdr:row>19</xdr:row>
      <xdr:rowOff>2503632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08250" y="43434000"/>
          <a:ext cx="920749" cy="245071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31749</xdr:colOff>
      <xdr:row>3</xdr:row>
      <xdr:rowOff>31751</xdr:rowOff>
    </xdr:from>
    <xdr:to>
      <xdr:col>1</xdr:col>
      <xdr:colOff>1185333</xdr:colOff>
      <xdr:row>4</xdr:row>
      <xdr:rowOff>575496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2332" y="603251"/>
          <a:ext cx="1153584" cy="2067745"/>
        </a:xfrm>
        <a:prstGeom prst="rect">
          <a:avLst/>
        </a:prstGeom>
      </xdr:spPr>
    </xdr:pic>
    <xdr:clientData/>
  </xdr:twoCellAnchor>
  <xdr:twoCellAnchor editAs="oneCell">
    <xdr:from>
      <xdr:col>1</xdr:col>
      <xdr:colOff>1167895</xdr:colOff>
      <xdr:row>3</xdr:row>
      <xdr:rowOff>529166</xdr:rowOff>
    </xdr:from>
    <xdr:to>
      <xdr:col>1</xdr:col>
      <xdr:colOff>2399532</xdr:colOff>
      <xdr:row>4</xdr:row>
      <xdr:rowOff>1217084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48478" y="1100666"/>
          <a:ext cx="1231637" cy="2211918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5</xdr:row>
      <xdr:rowOff>127000</xdr:rowOff>
    </xdr:from>
    <xdr:to>
      <xdr:col>1</xdr:col>
      <xdr:colOff>1227667</xdr:colOff>
      <xdr:row>6</xdr:row>
      <xdr:rowOff>694051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4083" y="7556500"/>
          <a:ext cx="1164167" cy="2091051"/>
        </a:xfrm>
        <a:prstGeom prst="rect">
          <a:avLst/>
        </a:prstGeom>
      </xdr:spPr>
    </xdr:pic>
    <xdr:clientData/>
  </xdr:twoCellAnchor>
  <xdr:twoCellAnchor editAs="oneCell">
    <xdr:from>
      <xdr:col>1</xdr:col>
      <xdr:colOff>1169334</xdr:colOff>
      <xdr:row>5</xdr:row>
      <xdr:rowOff>793749</xdr:rowOff>
    </xdr:from>
    <xdr:to>
      <xdr:col>2</xdr:col>
      <xdr:colOff>21589</xdr:colOff>
      <xdr:row>6</xdr:row>
      <xdr:rowOff>1474702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49917" y="8223249"/>
          <a:ext cx="1307589" cy="2204953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571500</xdr:colOff>
      <xdr:row>7</xdr:row>
      <xdr:rowOff>550333</xdr:rowOff>
    </xdr:from>
    <xdr:to>
      <xdr:col>1</xdr:col>
      <xdr:colOff>1926237</xdr:colOff>
      <xdr:row>7</xdr:row>
      <xdr:rowOff>2114732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52083" y="11027833"/>
          <a:ext cx="1354737" cy="1564399"/>
        </a:xfrm>
        <a:prstGeom prst="rect">
          <a:avLst/>
        </a:prstGeom>
      </xdr:spPr>
    </xdr:pic>
    <xdr:clientData/>
  </xdr:twoCellAnchor>
  <xdr:twoCellAnchor editAs="oneCell">
    <xdr:from>
      <xdr:col>1</xdr:col>
      <xdr:colOff>603250</xdr:colOff>
      <xdr:row>10</xdr:row>
      <xdr:rowOff>433916</xdr:rowOff>
    </xdr:from>
    <xdr:to>
      <xdr:col>1</xdr:col>
      <xdr:colOff>2034326</xdr:colOff>
      <xdr:row>10</xdr:row>
      <xdr:rowOff>1812953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3833" y="13440833"/>
          <a:ext cx="1431076" cy="1379037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11</xdr:row>
      <xdr:rowOff>127000</xdr:rowOff>
    </xdr:from>
    <xdr:to>
      <xdr:col>1</xdr:col>
      <xdr:colOff>1553711</xdr:colOff>
      <xdr:row>11</xdr:row>
      <xdr:rowOff>1439805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4083" y="20722167"/>
          <a:ext cx="1490211" cy="1312805"/>
        </a:xfrm>
        <a:prstGeom prst="rect">
          <a:avLst/>
        </a:prstGeom>
      </xdr:spPr>
    </xdr:pic>
    <xdr:clientData/>
  </xdr:twoCellAnchor>
  <xdr:twoCellAnchor editAs="oneCell">
    <xdr:from>
      <xdr:col>1</xdr:col>
      <xdr:colOff>1545167</xdr:colOff>
      <xdr:row>11</xdr:row>
      <xdr:rowOff>399145</xdr:rowOff>
    </xdr:from>
    <xdr:to>
      <xdr:col>1</xdr:col>
      <xdr:colOff>2384549</xdr:colOff>
      <xdr:row>11</xdr:row>
      <xdr:rowOff>1261479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25750" y="20994312"/>
          <a:ext cx="839382" cy="862334"/>
        </a:xfrm>
        <a:prstGeom prst="rect">
          <a:avLst/>
        </a:prstGeom>
      </xdr:spPr>
    </xdr:pic>
    <xdr:clientData/>
  </xdr:twoCellAnchor>
  <xdr:twoCellAnchor editAs="oneCell">
    <xdr:from>
      <xdr:col>1</xdr:col>
      <xdr:colOff>412750</xdr:colOff>
      <xdr:row>12</xdr:row>
      <xdr:rowOff>10583</xdr:rowOff>
    </xdr:from>
    <xdr:to>
      <xdr:col>1</xdr:col>
      <xdr:colOff>2020645</xdr:colOff>
      <xdr:row>12</xdr:row>
      <xdr:rowOff>1452314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93333" y="22129750"/>
          <a:ext cx="1607895" cy="1441731"/>
        </a:xfrm>
        <a:prstGeom prst="rect">
          <a:avLst/>
        </a:prstGeom>
      </xdr:spPr>
    </xdr:pic>
    <xdr:clientData/>
  </xdr:twoCellAnchor>
  <xdr:twoCellAnchor editAs="oneCell">
    <xdr:from>
      <xdr:col>1</xdr:col>
      <xdr:colOff>426353</xdr:colOff>
      <xdr:row>19</xdr:row>
      <xdr:rowOff>31751</xdr:rowOff>
    </xdr:from>
    <xdr:to>
      <xdr:col>1</xdr:col>
      <xdr:colOff>1833937</xdr:colOff>
      <xdr:row>20</xdr:row>
      <xdr:rowOff>80830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936" y="25061334"/>
          <a:ext cx="1407584" cy="1054495"/>
        </a:xfrm>
        <a:prstGeom prst="rect">
          <a:avLst/>
        </a:prstGeom>
      </xdr:spPr>
    </xdr:pic>
    <xdr:clientData/>
  </xdr:twoCellAnchor>
  <xdr:twoCellAnchor editAs="oneCell">
    <xdr:from>
      <xdr:col>1</xdr:col>
      <xdr:colOff>486833</xdr:colOff>
      <xdr:row>19</xdr:row>
      <xdr:rowOff>963602</xdr:rowOff>
    </xdr:from>
    <xdr:to>
      <xdr:col>1</xdr:col>
      <xdr:colOff>1912836</xdr:colOff>
      <xdr:row>21</xdr:row>
      <xdr:rowOff>25897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416" y="25993185"/>
          <a:ext cx="1426003" cy="1073128"/>
        </a:xfrm>
        <a:prstGeom prst="rect">
          <a:avLst/>
        </a:prstGeom>
      </xdr:spPr>
    </xdr:pic>
    <xdr:clientData/>
  </xdr:twoCellAnchor>
  <xdr:twoCellAnchor editAs="oneCell">
    <xdr:from>
      <xdr:col>1</xdr:col>
      <xdr:colOff>594177</xdr:colOff>
      <xdr:row>21</xdr:row>
      <xdr:rowOff>21683</xdr:rowOff>
    </xdr:from>
    <xdr:to>
      <xdr:col>1</xdr:col>
      <xdr:colOff>1795295</xdr:colOff>
      <xdr:row>21</xdr:row>
      <xdr:rowOff>841494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4760" y="27062100"/>
          <a:ext cx="1201118" cy="819811"/>
        </a:xfrm>
        <a:prstGeom prst="rect">
          <a:avLst/>
        </a:prstGeom>
      </xdr:spPr>
    </xdr:pic>
    <xdr:clientData/>
  </xdr:twoCellAnchor>
  <xdr:twoCellAnchor editAs="oneCell">
    <xdr:from>
      <xdr:col>1</xdr:col>
      <xdr:colOff>328084</xdr:colOff>
      <xdr:row>22</xdr:row>
      <xdr:rowOff>158749</xdr:rowOff>
    </xdr:from>
    <xdr:to>
      <xdr:col>1</xdr:col>
      <xdr:colOff>2003494</xdr:colOff>
      <xdr:row>22</xdr:row>
      <xdr:rowOff>1066479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00000000-0008-0000-0B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08667" y="27791832"/>
          <a:ext cx="1675410" cy="907730"/>
        </a:xfrm>
        <a:prstGeom prst="rect">
          <a:avLst/>
        </a:prstGeom>
      </xdr:spPr>
    </xdr:pic>
    <xdr:clientData/>
  </xdr:twoCellAnchor>
  <xdr:twoCellAnchor editAs="oneCell">
    <xdr:from>
      <xdr:col>1</xdr:col>
      <xdr:colOff>502696</xdr:colOff>
      <xdr:row>23</xdr:row>
      <xdr:rowOff>78786</xdr:rowOff>
    </xdr:from>
    <xdr:to>
      <xdr:col>1</xdr:col>
      <xdr:colOff>1915582</xdr:colOff>
      <xdr:row>23</xdr:row>
      <xdr:rowOff>1052532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279" y="28981869"/>
          <a:ext cx="1412886" cy="973746"/>
        </a:xfrm>
        <a:prstGeom prst="rect">
          <a:avLst/>
        </a:prstGeom>
      </xdr:spPr>
    </xdr:pic>
    <xdr:clientData/>
  </xdr:twoCellAnchor>
  <xdr:twoCellAnchor editAs="oneCell">
    <xdr:from>
      <xdr:col>1</xdr:col>
      <xdr:colOff>69545</xdr:colOff>
      <xdr:row>16</xdr:row>
      <xdr:rowOff>84669</xdr:rowOff>
    </xdr:from>
    <xdr:to>
      <xdr:col>1</xdr:col>
      <xdr:colOff>1161778</xdr:colOff>
      <xdr:row>17</xdr:row>
      <xdr:rowOff>423334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0128" y="21685252"/>
          <a:ext cx="1092233" cy="1481665"/>
        </a:xfrm>
        <a:prstGeom prst="rect">
          <a:avLst/>
        </a:prstGeom>
      </xdr:spPr>
    </xdr:pic>
    <xdr:clientData/>
  </xdr:twoCellAnchor>
  <xdr:twoCellAnchor editAs="oneCell">
    <xdr:from>
      <xdr:col>1</xdr:col>
      <xdr:colOff>687917</xdr:colOff>
      <xdr:row>17</xdr:row>
      <xdr:rowOff>607520</xdr:rowOff>
    </xdr:from>
    <xdr:to>
      <xdr:col>1</xdr:col>
      <xdr:colOff>1841500</xdr:colOff>
      <xdr:row>18</xdr:row>
      <xdr:rowOff>1005917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68500" y="23351103"/>
          <a:ext cx="1153583" cy="1541397"/>
        </a:xfrm>
        <a:prstGeom prst="rect">
          <a:avLst/>
        </a:prstGeom>
      </xdr:spPr>
    </xdr:pic>
    <xdr:clientData/>
  </xdr:twoCellAnchor>
  <xdr:twoCellAnchor editAs="oneCell">
    <xdr:from>
      <xdr:col>1</xdr:col>
      <xdr:colOff>1280584</xdr:colOff>
      <xdr:row>16</xdr:row>
      <xdr:rowOff>64713</xdr:rowOff>
    </xdr:from>
    <xdr:to>
      <xdr:col>1</xdr:col>
      <xdr:colOff>2381250</xdr:colOff>
      <xdr:row>17</xdr:row>
      <xdr:rowOff>405757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561167" y="21665296"/>
          <a:ext cx="1100666" cy="1484044"/>
        </a:xfrm>
        <a:prstGeom prst="rect">
          <a:avLst/>
        </a:prstGeom>
      </xdr:spPr>
    </xdr:pic>
    <xdr:clientData/>
  </xdr:twoCellAnchor>
  <xdr:twoCellAnchor editAs="oneCell">
    <xdr:from>
      <xdr:col>1</xdr:col>
      <xdr:colOff>1217084</xdr:colOff>
      <xdr:row>13</xdr:row>
      <xdr:rowOff>43016</xdr:rowOff>
    </xdr:from>
    <xdr:to>
      <xdr:col>2</xdr:col>
      <xdr:colOff>24872</xdr:colOff>
      <xdr:row>14</xdr:row>
      <xdr:rowOff>476250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97667" y="18627349"/>
          <a:ext cx="1263122" cy="1576234"/>
        </a:xfrm>
        <a:prstGeom prst="rect">
          <a:avLst/>
        </a:prstGeom>
      </xdr:spPr>
    </xdr:pic>
    <xdr:clientData/>
  </xdr:twoCellAnchor>
  <xdr:twoCellAnchor editAs="oneCell">
    <xdr:from>
      <xdr:col>1</xdr:col>
      <xdr:colOff>677336</xdr:colOff>
      <xdr:row>14</xdr:row>
      <xdr:rowOff>624416</xdr:rowOff>
    </xdr:from>
    <xdr:to>
      <xdr:col>1</xdr:col>
      <xdr:colOff>1759690</xdr:colOff>
      <xdr:row>15</xdr:row>
      <xdr:rowOff>938190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57919" y="20351749"/>
          <a:ext cx="1082354" cy="1456774"/>
        </a:xfrm>
        <a:prstGeom prst="rect">
          <a:avLst/>
        </a:prstGeom>
      </xdr:spPr>
    </xdr:pic>
    <xdr:clientData/>
  </xdr:twoCellAnchor>
  <xdr:twoCellAnchor editAs="oneCell">
    <xdr:from>
      <xdr:col>1</xdr:col>
      <xdr:colOff>31751</xdr:colOff>
      <xdr:row>13</xdr:row>
      <xdr:rowOff>38267</xdr:rowOff>
    </xdr:from>
    <xdr:to>
      <xdr:col>1</xdr:col>
      <xdr:colOff>1217084</xdr:colOff>
      <xdr:row>14</xdr:row>
      <xdr:rowOff>457913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12334" y="18622600"/>
          <a:ext cx="1185333" cy="1562646"/>
        </a:xfrm>
        <a:prstGeom prst="rect">
          <a:avLst/>
        </a:prstGeom>
      </xdr:spPr>
    </xdr:pic>
    <xdr:clientData/>
  </xdr:twoCellAnchor>
  <xdr:twoCellAnchor editAs="oneCell">
    <xdr:from>
      <xdr:col>1</xdr:col>
      <xdr:colOff>507999</xdr:colOff>
      <xdr:row>8</xdr:row>
      <xdr:rowOff>52917</xdr:rowOff>
    </xdr:from>
    <xdr:to>
      <xdr:col>1</xdr:col>
      <xdr:colOff>1968500</xdr:colOff>
      <xdr:row>9</xdr:row>
      <xdr:rowOff>44515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flipH="1">
          <a:off x="1788582" y="13059834"/>
          <a:ext cx="1460501" cy="1378014"/>
        </a:xfrm>
        <a:prstGeom prst="rect">
          <a:avLst/>
        </a:prstGeom>
      </xdr:spPr>
    </xdr:pic>
    <xdr:clientData/>
  </xdr:twoCellAnchor>
  <xdr:twoCellAnchor editAs="oneCell">
    <xdr:from>
      <xdr:col>1</xdr:col>
      <xdr:colOff>455086</xdr:colOff>
      <xdr:row>9</xdr:row>
      <xdr:rowOff>99439</xdr:rowOff>
    </xdr:from>
    <xdr:to>
      <xdr:col>1</xdr:col>
      <xdr:colOff>1894417</xdr:colOff>
      <xdr:row>9</xdr:row>
      <xdr:rowOff>1335911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35669" y="14492772"/>
          <a:ext cx="1439331" cy="123647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52914</xdr:colOff>
      <xdr:row>7</xdr:row>
      <xdr:rowOff>31750</xdr:rowOff>
    </xdr:from>
    <xdr:to>
      <xdr:col>1</xdr:col>
      <xdr:colOff>1456559</xdr:colOff>
      <xdr:row>8</xdr:row>
      <xdr:rowOff>284619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497" y="3651250"/>
          <a:ext cx="1403645" cy="1776869"/>
        </a:xfrm>
        <a:prstGeom prst="rect">
          <a:avLst/>
        </a:prstGeom>
      </xdr:spPr>
    </xdr:pic>
    <xdr:clientData/>
  </xdr:twoCellAnchor>
  <xdr:twoCellAnchor editAs="oneCell">
    <xdr:from>
      <xdr:col>1</xdr:col>
      <xdr:colOff>1079499</xdr:colOff>
      <xdr:row>7</xdr:row>
      <xdr:rowOff>1195913</xdr:rowOff>
    </xdr:from>
    <xdr:to>
      <xdr:col>1</xdr:col>
      <xdr:colOff>2483870</xdr:colOff>
      <xdr:row>8</xdr:row>
      <xdr:rowOff>1483749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60082" y="4815413"/>
          <a:ext cx="1404371" cy="1811836"/>
        </a:xfrm>
        <a:prstGeom prst="rect">
          <a:avLst/>
        </a:prstGeom>
      </xdr:spPr>
    </xdr:pic>
    <xdr:clientData/>
  </xdr:twoCellAnchor>
  <xdr:twoCellAnchor editAs="oneCell">
    <xdr:from>
      <xdr:col>1</xdr:col>
      <xdr:colOff>105833</xdr:colOff>
      <xdr:row>11</xdr:row>
      <xdr:rowOff>84666</xdr:rowOff>
    </xdr:from>
    <xdr:to>
      <xdr:col>1</xdr:col>
      <xdr:colOff>1177571</xdr:colOff>
      <xdr:row>11</xdr:row>
      <xdr:rowOff>2294026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6416" y="12329583"/>
          <a:ext cx="1071738" cy="2209360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12</xdr:row>
      <xdr:rowOff>63501</xdr:rowOff>
    </xdr:from>
    <xdr:to>
      <xdr:col>1</xdr:col>
      <xdr:colOff>1322917</xdr:colOff>
      <xdr:row>12</xdr:row>
      <xdr:rowOff>1802106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75832" y="14837834"/>
          <a:ext cx="1227668" cy="1738605"/>
        </a:xfrm>
        <a:prstGeom prst="rect">
          <a:avLst/>
        </a:prstGeom>
      </xdr:spPr>
    </xdr:pic>
    <xdr:clientData/>
  </xdr:twoCellAnchor>
  <xdr:twoCellAnchor editAs="oneCell">
    <xdr:from>
      <xdr:col>1</xdr:col>
      <xdr:colOff>84667</xdr:colOff>
      <xdr:row>13</xdr:row>
      <xdr:rowOff>52916</xdr:rowOff>
    </xdr:from>
    <xdr:to>
      <xdr:col>1</xdr:col>
      <xdr:colOff>1299105</xdr:colOff>
      <xdr:row>13</xdr:row>
      <xdr:rowOff>1672167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5250" y="17356666"/>
          <a:ext cx="1214438" cy="1619251"/>
        </a:xfrm>
        <a:prstGeom prst="rect">
          <a:avLst/>
        </a:prstGeom>
      </xdr:spPr>
    </xdr:pic>
    <xdr:clientData/>
  </xdr:twoCellAnchor>
  <xdr:twoCellAnchor editAs="oneCell">
    <xdr:from>
      <xdr:col>1</xdr:col>
      <xdr:colOff>84668</xdr:colOff>
      <xdr:row>15</xdr:row>
      <xdr:rowOff>42333</xdr:rowOff>
    </xdr:from>
    <xdr:to>
      <xdr:col>1</xdr:col>
      <xdr:colOff>1292238</xdr:colOff>
      <xdr:row>15</xdr:row>
      <xdr:rowOff>1735667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5251" y="22404916"/>
          <a:ext cx="1207570" cy="1693334"/>
        </a:xfrm>
        <a:prstGeom prst="rect">
          <a:avLst/>
        </a:prstGeom>
      </xdr:spPr>
    </xdr:pic>
    <xdr:clientData/>
  </xdr:twoCellAnchor>
  <xdr:twoCellAnchor editAs="oneCell">
    <xdr:from>
      <xdr:col>1</xdr:col>
      <xdr:colOff>137582</xdr:colOff>
      <xdr:row>16</xdr:row>
      <xdr:rowOff>42333</xdr:rowOff>
    </xdr:from>
    <xdr:to>
      <xdr:col>1</xdr:col>
      <xdr:colOff>1238249</xdr:colOff>
      <xdr:row>16</xdr:row>
      <xdr:rowOff>2390717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18165" y="16827500"/>
          <a:ext cx="1100667" cy="2348384"/>
        </a:xfrm>
        <a:prstGeom prst="rect">
          <a:avLst/>
        </a:prstGeom>
      </xdr:spPr>
    </xdr:pic>
    <xdr:clientData/>
  </xdr:twoCellAnchor>
  <xdr:twoCellAnchor editAs="oneCell">
    <xdr:from>
      <xdr:col>1</xdr:col>
      <xdr:colOff>1503688</xdr:colOff>
      <xdr:row>16</xdr:row>
      <xdr:rowOff>317173</xdr:rowOff>
    </xdr:from>
    <xdr:to>
      <xdr:col>1</xdr:col>
      <xdr:colOff>2402416</xdr:colOff>
      <xdr:row>16</xdr:row>
      <xdr:rowOff>2280871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84271" y="17102340"/>
          <a:ext cx="898728" cy="1963698"/>
        </a:xfrm>
        <a:prstGeom prst="rect">
          <a:avLst/>
        </a:prstGeom>
      </xdr:spPr>
    </xdr:pic>
    <xdr:clientData/>
  </xdr:twoCellAnchor>
  <xdr:twoCellAnchor editAs="oneCell">
    <xdr:from>
      <xdr:col>1</xdr:col>
      <xdr:colOff>148166</xdr:colOff>
      <xdr:row>18</xdr:row>
      <xdr:rowOff>52915</xdr:rowOff>
    </xdr:from>
    <xdr:to>
      <xdr:col>1</xdr:col>
      <xdr:colOff>1100667</xdr:colOff>
      <xdr:row>18</xdr:row>
      <xdr:rowOff>2424920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28749" y="19367498"/>
          <a:ext cx="952501" cy="2372005"/>
        </a:xfrm>
        <a:prstGeom prst="rect">
          <a:avLst/>
        </a:prstGeom>
      </xdr:spPr>
    </xdr:pic>
    <xdr:clientData/>
  </xdr:twoCellAnchor>
  <xdr:twoCellAnchor editAs="oneCell">
    <xdr:from>
      <xdr:col>1</xdr:col>
      <xdr:colOff>1367589</xdr:colOff>
      <xdr:row>18</xdr:row>
      <xdr:rowOff>125449</xdr:rowOff>
    </xdr:from>
    <xdr:to>
      <xdr:col>1</xdr:col>
      <xdr:colOff>2286000</xdr:colOff>
      <xdr:row>18</xdr:row>
      <xdr:rowOff>2384742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48172" y="19440032"/>
          <a:ext cx="918411" cy="2259293"/>
        </a:xfrm>
        <a:prstGeom prst="rect">
          <a:avLst/>
        </a:prstGeom>
      </xdr:spPr>
    </xdr:pic>
    <xdr:clientData/>
  </xdr:twoCellAnchor>
  <xdr:twoCellAnchor editAs="oneCell">
    <xdr:from>
      <xdr:col>1</xdr:col>
      <xdr:colOff>52917</xdr:colOff>
      <xdr:row>23</xdr:row>
      <xdr:rowOff>21166</xdr:rowOff>
    </xdr:from>
    <xdr:to>
      <xdr:col>1</xdr:col>
      <xdr:colOff>1330687</xdr:colOff>
      <xdr:row>23</xdr:row>
      <xdr:rowOff>1619249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500" y="40089666"/>
          <a:ext cx="1277770" cy="1598083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24</xdr:row>
      <xdr:rowOff>31748</xdr:rowOff>
    </xdr:from>
    <xdr:to>
      <xdr:col>1</xdr:col>
      <xdr:colOff>1306138</xdr:colOff>
      <xdr:row>24</xdr:row>
      <xdr:rowOff>1651000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75833" y="42629665"/>
          <a:ext cx="1210888" cy="1619252"/>
        </a:xfrm>
        <a:prstGeom prst="rect">
          <a:avLst/>
        </a:prstGeom>
      </xdr:spPr>
    </xdr:pic>
    <xdr:clientData/>
  </xdr:twoCellAnchor>
  <xdr:twoCellAnchor editAs="oneCell">
    <xdr:from>
      <xdr:col>1</xdr:col>
      <xdr:colOff>74083</xdr:colOff>
      <xdr:row>29</xdr:row>
      <xdr:rowOff>10583</xdr:rowOff>
    </xdr:from>
    <xdr:to>
      <xdr:col>1</xdr:col>
      <xdr:colOff>1602732</xdr:colOff>
      <xdr:row>29</xdr:row>
      <xdr:rowOff>2040108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4666" y="26913416"/>
          <a:ext cx="1528649" cy="2029525"/>
        </a:xfrm>
        <a:prstGeom prst="rect">
          <a:avLst/>
        </a:prstGeom>
      </xdr:spPr>
    </xdr:pic>
    <xdr:clientData/>
  </xdr:twoCellAnchor>
  <xdr:twoCellAnchor editAs="oneCell">
    <xdr:from>
      <xdr:col>1</xdr:col>
      <xdr:colOff>1575178</xdr:colOff>
      <xdr:row>29</xdr:row>
      <xdr:rowOff>1307298</xdr:rowOff>
    </xdr:from>
    <xdr:to>
      <xdr:col>1</xdr:col>
      <xdr:colOff>2456420</xdr:colOff>
      <xdr:row>29</xdr:row>
      <xdr:rowOff>2489631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55761" y="28210131"/>
          <a:ext cx="881242" cy="1182333"/>
        </a:xfrm>
        <a:prstGeom prst="rect">
          <a:avLst/>
        </a:prstGeom>
      </xdr:spPr>
    </xdr:pic>
    <xdr:clientData/>
  </xdr:twoCellAnchor>
  <xdr:twoCellAnchor editAs="oneCell">
    <xdr:from>
      <xdr:col>1</xdr:col>
      <xdr:colOff>95252</xdr:colOff>
      <xdr:row>30</xdr:row>
      <xdr:rowOff>31751</xdr:rowOff>
    </xdr:from>
    <xdr:to>
      <xdr:col>1</xdr:col>
      <xdr:colOff>1258458</xdr:colOff>
      <xdr:row>30</xdr:row>
      <xdr:rowOff>1672169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75835" y="52747334"/>
          <a:ext cx="1163206" cy="1640418"/>
        </a:xfrm>
        <a:prstGeom prst="rect">
          <a:avLst/>
        </a:prstGeom>
      </xdr:spPr>
    </xdr:pic>
    <xdr:clientData/>
  </xdr:twoCellAnchor>
  <xdr:twoCellAnchor editAs="oneCell">
    <xdr:from>
      <xdr:col>1</xdr:col>
      <xdr:colOff>74085</xdr:colOff>
      <xdr:row>32</xdr:row>
      <xdr:rowOff>10584</xdr:rowOff>
    </xdr:from>
    <xdr:to>
      <xdr:col>1</xdr:col>
      <xdr:colOff>1322917</xdr:colOff>
      <xdr:row>32</xdr:row>
      <xdr:rowOff>1450160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4668" y="55255584"/>
          <a:ext cx="1248832" cy="1439576"/>
        </a:xfrm>
        <a:prstGeom prst="rect">
          <a:avLst/>
        </a:prstGeom>
      </xdr:spPr>
    </xdr:pic>
    <xdr:clientData/>
  </xdr:twoCellAnchor>
  <xdr:twoCellAnchor editAs="oneCell">
    <xdr:from>
      <xdr:col>1</xdr:col>
      <xdr:colOff>84666</xdr:colOff>
      <xdr:row>33</xdr:row>
      <xdr:rowOff>21167</xdr:rowOff>
    </xdr:from>
    <xdr:to>
      <xdr:col>1</xdr:col>
      <xdr:colOff>1096696</xdr:colOff>
      <xdr:row>33</xdr:row>
      <xdr:rowOff>2084916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5249" y="57795584"/>
          <a:ext cx="1012030" cy="2063749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34</xdr:row>
      <xdr:rowOff>31750</xdr:rowOff>
    </xdr:from>
    <xdr:to>
      <xdr:col>1</xdr:col>
      <xdr:colOff>1382397</xdr:colOff>
      <xdr:row>34</xdr:row>
      <xdr:rowOff>1354667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4083" y="60335583"/>
          <a:ext cx="1318897" cy="1322917"/>
        </a:xfrm>
        <a:prstGeom prst="rect">
          <a:avLst/>
        </a:prstGeom>
      </xdr:spPr>
    </xdr:pic>
    <xdr:clientData/>
  </xdr:twoCellAnchor>
  <xdr:twoCellAnchor editAs="oneCell">
    <xdr:from>
      <xdr:col>1</xdr:col>
      <xdr:colOff>84666</xdr:colOff>
      <xdr:row>35</xdr:row>
      <xdr:rowOff>42332</xdr:rowOff>
    </xdr:from>
    <xdr:to>
      <xdr:col>1</xdr:col>
      <xdr:colOff>1488441</xdr:colOff>
      <xdr:row>35</xdr:row>
      <xdr:rowOff>1144133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5249" y="62875582"/>
          <a:ext cx="1403775" cy="1101801"/>
        </a:xfrm>
        <a:prstGeom prst="rect">
          <a:avLst/>
        </a:prstGeom>
      </xdr:spPr>
    </xdr:pic>
    <xdr:clientData/>
  </xdr:twoCellAnchor>
  <xdr:twoCellAnchor editAs="oneCell">
    <xdr:from>
      <xdr:col>1</xdr:col>
      <xdr:colOff>84666</xdr:colOff>
      <xdr:row>19</xdr:row>
      <xdr:rowOff>95250</xdr:rowOff>
    </xdr:from>
    <xdr:to>
      <xdr:col>1</xdr:col>
      <xdr:colOff>1344842</xdr:colOff>
      <xdr:row>19</xdr:row>
      <xdr:rowOff>2130918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5249" y="21939250"/>
          <a:ext cx="1260176" cy="2035668"/>
        </a:xfrm>
        <a:prstGeom prst="rect">
          <a:avLst/>
        </a:prstGeom>
      </xdr:spPr>
    </xdr:pic>
    <xdr:clientData/>
  </xdr:twoCellAnchor>
  <xdr:twoCellAnchor editAs="oneCell">
    <xdr:from>
      <xdr:col>1</xdr:col>
      <xdr:colOff>1382092</xdr:colOff>
      <xdr:row>19</xdr:row>
      <xdr:rowOff>325906</xdr:rowOff>
    </xdr:from>
    <xdr:to>
      <xdr:col>1</xdr:col>
      <xdr:colOff>2413001</xdr:colOff>
      <xdr:row>19</xdr:row>
      <xdr:rowOff>2050962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62675" y="22169906"/>
          <a:ext cx="1030909" cy="1725056"/>
        </a:xfrm>
        <a:prstGeom prst="rect">
          <a:avLst/>
        </a:prstGeom>
      </xdr:spPr>
    </xdr:pic>
    <xdr:clientData/>
  </xdr:twoCellAnchor>
  <xdr:twoCellAnchor editAs="oneCell">
    <xdr:from>
      <xdr:col>1</xdr:col>
      <xdr:colOff>1179321</xdr:colOff>
      <xdr:row>3</xdr:row>
      <xdr:rowOff>1206500</xdr:rowOff>
    </xdr:from>
    <xdr:to>
      <xdr:col>1</xdr:col>
      <xdr:colOff>2453410</xdr:colOff>
      <xdr:row>4</xdr:row>
      <xdr:rowOff>1354235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59904" y="1778000"/>
          <a:ext cx="1274089" cy="1671735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3</xdr:row>
      <xdr:rowOff>21166</xdr:rowOff>
    </xdr:from>
    <xdr:to>
      <xdr:col>1</xdr:col>
      <xdr:colOff>1242677</xdr:colOff>
      <xdr:row>4</xdr:row>
      <xdr:rowOff>84667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4083" y="592666"/>
          <a:ext cx="1179177" cy="1587501"/>
        </a:xfrm>
        <a:prstGeom prst="rect">
          <a:avLst/>
        </a:prstGeom>
      </xdr:spPr>
    </xdr:pic>
    <xdr:clientData/>
  </xdr:twoCellAnchor>
  <xdr:twoCellAnchor editAs="oneCell">
    <xdr:from>
      <xdr:col>1</xdr:col>
      <xdr:colOff>42335</xdr:colOff>
      <xdr:row>10</xdr:row>
      <xdr:rowOff>31750</xdr:rowOff>
    </xdr:from>
    <xdr:to>
      <xdr:col>1</xdr:col>
      <xdr:colOff>1203191</xdr:colOff>
      <xdr:row>10</xdr:row>
      <xdr:rowOff>1576917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2918" y="9747250"/>
          <a:ext cx="1160856" cy="1545167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14</xdr:row>
      <xdr:rowOff>42334</xdr:rowOff>
    </xdr:from>
    <xdr:to>
      <xdr:col>1</xdr:col>
      <xdr:colOff>1388300</xdr:colOff>
      <xdr:row>14</xdr:row>
      <xdr:rowOff>1787193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4083" y="19875501"/>
          <a:ext cx="1324800" cy="1744859"/>
        </a:xfrm>
        <a:prstGeom prst="rect">
          <a:avLst/>
        </a:prstGeom>
      </xdr:spPr>
    </xdr:pic>
    <xdr:clientData/>
  </xdr:twoCellAnchor>
  <xdr:twoCellAnchor editAs="oneCell">
    <xdr:from>
      <xdr:col>1</xdr:col>
      <xdr:colOff>1362345</xdr:colOff>
      <xdr:row>14</xdr:row>
      <xdr:rowOff>1027559</xdr:rowOff>
    </xdr:from>
    <xdr:to>
      <xdr:col>1</xdr:col>
      <xdr:colOff>2387122</xdr:colOff>
      <xdr:row>14</xdr:row>
      <xdr:rowOff>2432873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42928" y="20860726"/>
          <a:ext cx="1024777" cy="1405314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20</xdr:row>
      <xdr:rowOff>21167</xdr:rowOff>
    </xdr:from>
    <xdr:to>
      <xdr:col>1</xdr:col>
      <xdr:colOff>1492251</xdr:colOff>
      <xdr:row>20</xdr:row>
      <xdr:rowOff>1690258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75834" y="32501417"/>
          <a:ext cx="1397000" cy="1669091"/>
        </a:xfrm>
        <a:prstGeom prst="rect">
          <a:avLst/>
        </a:prstGeom>
      </xdr:spPr>
    </xdr:pic>
    <xdr:clientData/>
  </xdr:twoCellAnchor>
  <xdr:twoCellAnchor editAs="oneCell">
    <xdr:from>
      <xdr:col>1</xdr:col>
      <xdr:colOff>1483473</xdr:colOff>
      <xdr:row>20</xdr:row>
      <xdr:rowOff>1093907</xdr:rowOff>
    </xdr:from>
    <xdr:to>
      <xdr:col>1</xdr:col>
      <xdr:colOff>2484884</xdr:colOff>
      <xdr:row>20</xdr:row>
      <xdr:rowOff>2413949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4056" y="33574157"/>
          <a:ext cx="1001411" cy="1320042"/>
        </a:xfrm>
        <a:prstGeom prst="rect">
          <a:avLst/>
        </a:prstGeom>
      </xdr:spPr>
    </xdr:pic>
    <xdr:clientData/>
  </xdr:twoCellAnchor>
  <xdr:twoCellAnchor editAs="oneCell">
    <xdr:from>
      <xdr:col>1</xdr:col>
      <xdr:colOff>31751</xdr:colOff>
      <xdr:row>21</xdr:row>
      <xdr:rowOff>10583</xdr:rowOff>
    </xdr:from>
    <xdr:to>
      <xdr:col>1</xdr:col>
      <xdr:colOff>1439335</xdr:colOff>
      <xdr:row>21</xdr:row>
      <xdr:rowOff>1932723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2334" y="35020250"/>
          <a:ext cx="1407584" cy="1922140"/>
        </a:xfrm>
        <a:prstGeom prst="rect">
          <a:avLst/>
        </a:prstGeom>
      </xdr:spPr>
    </xdr:pic>
    <xdr:clientData/>
  </xdr:twoCellAnchor>
  <xdr:twoCellAnchor editAs="oneCell">
    <xdr:from>
      <xdr:col>1</xdr:col>
      <xdr:colOff>1516553</xdr:colOff>
      <xdr:row>21</xdr:row>
      <xdr:rowOff>1018044</xdr:rowOff>
    </xdr:from>
    <xdr:to>
      <xdr:col>1</xdr:col>
      <xdr:colOff>2437962</xdr:colOff>
      <xdr:row>21</xdr:row>
      <xdr:rowOff>2353259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97136" y="36027711"/>
          <a:ext cx="921409" cy="1335215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17</xdr:row>
      <xdr:rowOff>31750</xdr:rowOff>
    </xdr:from>
    <xdr:to>
      <xdr:col>1</xdr:col>
      <xdr:colOff>1343871</xdr:colOff>
      <xdr:row>17</xdr:row>
      <xdr:rowOff>1978561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4083" y="27453167"/>
          <a:ext cx="1280371" cy="1946811"/>
        </a:xfrm>
        <a:prstGeom prst="rect">
          <a:avLst/>
        </a:prstGeom>
      </xdr:spPr>
    </xdr:pic>
    <xdr:clientData/>
  </xdr:twoCellAnchor>
  <xdr:twoCellAnchor editAs="oneCell">
    <xdr:from>
      <xdr:col>1</xdr:col>
      <xdr:colOff>1493662</xdr:colOff>
      <xdr:row>17</xdr:row>
      <xdr:rowOff>1009131</xdr:rowOff>
    </xdr:from>
    <xdr:to>
      <xdr:col>1</xdr:col>
      <xdr:colOff>2376448</xdr:colOff>
      <xdr:row>17</xdr:row>
      <xdr:rowOff>2366416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74245" y="28430548"/>
          <a:ext cx="882786" cy="1357285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</xdr:colOff>
      <xdr:row>25</xdr:row>
      <xdr:rowOff>42334</xdr:rowOff>
    </xdr:from>
    <xdr:to>
      <xdr:col>1</xdr:col>
      <xdr:colOff>1356550</xdr:colOff>
      <xdr:row>25</xdr:row>
      <xdr:rowOff>1839701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2333" y="45169667"/>
          <a:ext cx="1324800" cy="1797367"/>
        </a:xfrm>
        <a:prstGeom prst="rect">
          <a:avLst/>
        </a:prstGeom>
      </xdr:spPr>
    </xdr:pic>
    <xdr:clientData/>
  </xdr:twoCellAnchor>
  <xdr:twoCellAnchor editAs="oneCell">
    <xdr:from>
      <xdr:col>1</xdr:col>
      <xdr:colOff>1455423</xdr:colOff>
      <xdr:row>25</xdr:row>
      <xdr:rowOff>1041310</xdr:rowOff>
    </xdr:from>
    <xdr:to>
      <xdr:col>1</xdr:col>
      <xdr:colOff>2357520</xdr:colOff>
      <xdr:row>25</xdr:row>
      <xdr:rowOff>2307558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36006" y="46168643"/>
          <a:ext cx="902097" cy="1266248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158751</xdr:colOff>
      <xdr:row>26</xdr:row>
      <xdr:rowOff>31750</xdr:rowOff>
    </xdr:from>
    <xdr:to>
      <xdr:col>1</xdr:col>
      <xdr:colOff>1070547</xdr:colOff>
      <xdr:row>26</xdr:row>
      <xdr:rowOff>2455333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39334" y="47688500"/>
          <a:ext cx="911796" cy="2423583"/>
        </a:xfrm>
        <a:prstGeom prst="rect">
          <a:avLst/>
        </a:prstGeom>
      </xdr:spPr>
    </xdr:pic>
    <xdr:clientData/>
  </xdr:twoCellAnchor>
  <xdr:twoCellAnchor editAs="oneCell">
    <xdr:from>
      <xdr:col>1</xdr:col>
      <xdr:colOff>1358984</xdr:colOff>
      <xdr:row>26</xdr:row>
      <xdr:rowOff>104411</xdr:rowOff>
    </xdr:from>
    <xdr:to>
      <xdr:col>1</xdr:col>
      <xdr:colOff>2211917</xdr:colOff>
      <xdr:row>26</xdr:row>
      <xdr:rowOff>2389209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39567" y="47761161"/>
          <a:ext cx="852933" cy="2284798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5</xdr:row>
      <xdr:rowOff>74085</xdr:rowOff>
    </xdr:from>
    <xdr:to>
      <xdr:col>1</xdr:col>
      <xdr:colOff>1365251</xdr:colOff>
      <xdr:row>5</xdr:row>
      <xdr:rowOff>1497751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4084" y="3693585"/>
          <a:ext cx="1301750" cy="1423666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1016001</xdr:colOff>
      <xdr:row>5</xdr:row>
      <xdr:rowOff>1481669</xdr:rowOff>
    </xdr:from>
    <xdr:to>
      <xdr:col>1</xdr:col>
      <xdr:colOff>2449410</xdr:colOff>
      <xdr:row>6</xdr:row>
      <xdr:rowOff>1365251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96584" y="5101169"/>
          <a:ext cx="1433409" cy="1407582"/>
        </a:xfrm>
        <a:prstGeom prst="rect">
          <a:avLst/>
        </a:prstGeom>
      </xdr:spPr>
    </xdr:pic>
    <xdr:clientData/>
  </xdr:twoCellAnchor>
  <xdr:twoCellAnchor editAs="oneCell">
    <xdr:from>
      <xdr:col>1</xdr:col>
      <xdr:colOff>1206304</xdr:colOff>
      <xdr:row>10</xdr:row>
      <xdr:rowOff>814917</xdr:rowOff>
    </xdr:from>
    <xdr:to>
      <xdr:col>1</xdr:col>
      <xdr:colOff>2499125</xdr:colOff>
      <xdr:row>10</xdr:row>
      <xdr:rowOff>2489809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86887" y="10530417"/>
          <a:ext cx="1292821" cy="1674892"/>
        </a:xfrm>
        <a:prstGeom prst="rect">
          <a:avLst/>
        </a:prstGeom>
      </xdr:spPr>
    </xdr:pic>
    <xdr:clientData/>
  </xdr:twoCellAnchor>
  <xdr:twoCellAnchor editAs="oneCell">
    <xdr:from>
      <xdr:col>1</xdr:col>
      <xdr:colOff>1231487</xdr:colOff>
      <xdr:row>11</xdr:row>
      <xdr:rowOff>116416</xdr:rowOff>
    </xdr:from>
    <xdr:to>
      <xdr:col>1</xdr:col>
      <xdr:colOff>2364621</xdr:colOff>
      <xdr:row>11</xdr:row>
      <xdr:rowOff>2338916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12070" y="12361333"/>
          <a:ext cx="1133134" cy="22225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1322917</xdr:colOff>
      <xdr:row>12</xdr:row>
      <xdr:rowOff>857250</xdr:rowOff>
    </xdr:from>
    <xdr:to>
      <xdr:col>1</xdr:col>
      <xdr:colOff>2452339</xdr:colOff>
      <xdr:row>12</xdr:row>
      <xdr:rowOff>2476989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03500" y="15631583"/>
          <a:ext cx="1129422" cy="1619739"/>
        </a:xfrm>
        <a:prstGeom prst="rect">
          <a:avLst/>
        </a:prstGeom>
      </xdr:spPr>
    </xdr:pic>
    <xdr:clientData/>
  </xdr:twoCellAnchor>
  <xdr:twoCellAnchor editAs="oneCell">
    <xdr:from>
      <xdr:col>1</xdr:col>
      <xdr:colOff>1248405</xdr:colOff>
      <xdr:row>13</xdr:row>
      <xdr:rowOff>751417</xdr:rowOff>
    </xdr:from>
    <xdr:to>
      <xdr:col>1</xdr:col>
      <xdr:colOff>2477284</xdr:colOff>
      <xdr:row>13</xdr:row>
      <xdr:rowOff>2476499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28988" y="18055167"/>
          <a:ext cx="1228879" cy="1725082"/>
        </a:xfrm>
        <a:prstGeom prst="rect">
          <a:avLst/>
        </a:prstGeom>
      </xdr:spPr>
    </xdr:pic>
    <xdr:clientData/>
  </xdr:twoCellAnchor>
  <xdr:twoCellAnchor editAs="oneCell">
    <xdr:from>
      <xdr:col>1</xdr:col>
      <xdr:colOff>1365250</xdr:colOff>
      <xdr:row>15</xdr:row>
      <xdr:rowOff>740833</xdr:rowOff>
    </xdr:from>
    <xdr:to>
      <xdr:col>1</xdr:col>
      <xdr:colOff>2484140</xdr:colOff>
      <xdr:row>15</xdr:row>
      <xdr:rowOff>2391833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45833" y="23103416"/>
          <a:ext cx="1118890" cy="1651000"/>
        </a:xfrm>
        <a:prstGeom prst="rect">
          <a:avLst/>
        </a:prstGeom>
      </xdr:spPr>
    </xdr:pic>
    <xdr:clientData/>
  </xdr:twoCellAnchor>
  <xdr:twoCellAnchor editAs="oneCell">
    <xdr:from>
      <xdr:col>1</xdr:col>
      <xdr:colOff>1365251</xdr:colOff>
      <xdr:row>23</xdr:row>
      <xdr:rowOff>1100666</xdr:rowOff>
    </xdr:from>
    <xdr:to>
      <xdr:col>1</xdr:col>
      <xdr:colOff>2370144</xdr:colOff>
      <xdr:row>23</xdr:row>
      <xdr:rowOff>2444750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45834" y="41169166"/>
          <a:ext cx="1004893" cy="1344084"/>
        </a:xfrm>
        <a:prstGeom prst="rect">
          <a:avLst/>
        </a:prstGeom>
      </xdr:spPr>
    </xdr:pic>
    <xdr:clientData/>
  </xdr:twoCellAnchor>
  <xdr:twoCellAnchor editAs="oneCell">
    <xdr:from>
      <xdr:col>1</xdr:col>
      <xdr:colOff>1312333</xdr:colOff>
      <xdr:row>24</xdr:row>
      <xdr:rowOff>825498</xdr:rowOff>
    </xdr:from>
    <xdr:to>
      <xdr:col>1</xdr:col>
      <xdr:colOff>2449624</xdr:colOff>
      <xdr:row>24</xdr:row>
      <xdr:rowOff>2434166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92916" y="43423415"/>
          <a:ext cx="1137291" cy="1608668"/>
        </a:xfrm>
        <a:prstGeom prst="rect">
          <a:avLst/>
        </a:prstGeom>
      </xdr:spPr>
    </xdr:pic>
    <xdr:clientData/>
  </xdr:twoCellAnchor>
  <xdr:twoCellAnchor editAs="oneCell">
    <xdr:from>
      <xdr:col>1</xdr:col>
      <xdr:colOff>1312335</xdr:colOff>
      <xdr:row>30</xdr:row>
      <xdr:rowOff>825501</xdr:rowOff>
    </xdr:from>
    <xdr:to>
      <xdr:col>1</xdr:col>
      <xdr:colOff>2464354</xdr:colOff>
      <xdr:row>30</xdr:row>
      <xdr:rowOff>2465917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92918" y="53541084"/>
          <a:ext cx="1152019" cy="1640416"/>
        </a:xfrm>
        <a:prstGeom prst="rect">
          <a:avLst/>
        </a:prstGeom>
      </xdr:spPr>
    </xdr:pic>
    <xdr:clientData/>
  </xdr:twoCellAnchor>
  <xdr:twoCellAnchor editAs="oneCell">
    <xdr:from>
      <xdr:col>1</xdr:col>
      <xdr:colOff>1258860</xdr:colOff>
      <xdr:row>32</xdr:row>
      <xdr:rowOff>1090083</xdr:rowOff>
    </xdr:from>
    <xdr:to>
      <xdr:col>1</xdr:col>
      <xdr:colOff>2518277</xdr:colOff>
      <xdr:row>32</xdr:row>
      <xdr:rowOff>2497667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39443" y="56335083"/>
          <a:ext cx="1259417" cy="1407584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1333500</xdr:colOff>
      <xdr:row>33</xdr:row>
      <xdr:rowOff>444500</xdr:rowOff>
    </xdr:from>
    <xdr:to>
      <xdr:col>1</xdr:col>
      <xdr:colOff>2439989</xdr:colOff>
      <xdr:row>33</xdr:row>
      <xdr:rowOff>2487584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14083" y="58218917"/>
          <a:ext cx="1106489" cy="2043084"/>
        </a:xfrm>
        <a:prstGeom prst="rect">
          <a:avLst/>
        </a:prstGeom>
      </xdr:spPr>
    </xdr:pic>
    <xdr:clientData/>
  </xdr:twoCellAnchor>
  <xdr:twoCellAnchor editAs="oneCell">
    <xdr:from>
      <xdr:col>1</xdr:col>
      <xdr:colOff>1343316</xdr:colOff>
      <xdr:row>34</xdr:row>
      <xdr:rowOff>1280584</xdr:rowOff>
    </xdr:from>
    <xdr:to>
      <xdr:col>1</xdr:col>
      <xdr:colOff>2487083</xdr:colOff>
      <xdr:row>34</xdr:row>
      <xdr:rowOff>2501373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23899" y="61584417"/>
          <a:ext cx="1143767" cy="1220789"/>
        </a:xfrm>
        <a:prstGeom prst="rect">
          <a:avLst/>
        </a:prstGeom>
      </xdr:spPr>
    </xdr:pic>
    <xdr:clientData/>
  </xdr:twoCellAnchor>
  <xdr:twoCellAnchor editAs="oneCell">
    <xdr:from>
      <xdr:col>1</xdr:col>
      <xdr:colOff>1031226</xdr:colOff>
      <xdr:row>35</xdr:row>
      <xdr:rowOff>1195917</xdr:rowOff>
    </xdr:from>
    <xdr:to>
      <xdr:col>1</xdr:col>
      <xdr:colOff>2370667</xdr:colOff>
      <xdr:row>35</xdr:row>
      <xdr:rowOff>2381146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11809" y="64029167"/>
          <a:ext cx="1339441" cy="1185229"/>
        </a:xfrm>
        <a:prstGeom prst="rect">
          <a:avLst/>
        </a:prstGeom>
      </xdr:spPr>
    </xdr:pic>
    <xdr:clientData/>
  </xdr:twoCellAnchor>
  <xdr:twoCellAnchor editAs="oneCell">
    <xdr:from>
      <xdr:col>1</xdr:col>
      <xdr:colOff>74084</xdr:colOff>
      <xdr:row>31</xdr:row>
      <xdr:rowOff>31751</xdr:rowOff>
    </xdr:from>
    <xdr:to>
      <xdr:col>1</xdr:col>
      <xdr:colOff>1413771</xdr:colOff>
      <xdr:row>31</xdr:row>
      <xdr:rowOff>1894417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4667" y="55276751"/>
          <a:ext cx="1339687" cy="1862666"/>
        </a:xfrm>
        <a:prstGeom prst="rect">
          <a:avLst/>
        </a:prstGeom>
      </xdr:spPr>
    </xdr:pic>
    <xdr:clientData/>
  </xdr:twoCellAnchor>
  <xdr:twoCellAnchor editAs="oneCell">
    <xdr:from>
      <xdr:col>1</xdr:col>
      <xdr:colOff>1534584</xdr:colOff>
      <xdr:row>31</xdr:row>
      <xdr:rowOff>1068918</xdr:rowOff>
    </xdr:from>
    <xdr:to>
      <xdr:col>1</xdr:col>
      <xdr:colOff>2434167</xdr:colOff>
      <xdr:row>31</xdr:row>
      <xdr:rowOff>2338918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15167" y="56313918"/>
          <a:ext cx="899583" cy="1270000"/>
        </a:xfrm>
        <a:prstGeom prst="rect">
          <a:avLst/>
        </a:prstGeom>
      </xdr:spPr>
    </xdr:pic>
    <xdr:clientData/>
  </xdr:twoCellAnchor>
  <xdr:twoCellAnchor editAs="oneCell">
    <xdr:from>
      <xdr:col>1</xdr:col>
      <xdr:colOff>486833</xdr:colOff>
      <xdr:row>9</xdr:row>
      <xdr:rowOff>264583</xdr:rowOff>
    </xdr:from>
    <xdr:to>
      <xdr:col>1</xdr:col>
      <xdr:colOff>1989667</xdr:colOff>
      <xdr:row>9</xdr:row>
      <xdr:rowOff>2057281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416" y="9980083"/>
          <a:ext cx="1502834" cy="179269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27</xdr:row>
      <xdr:rowOff>84667</xdr:rowOff>
    </xdr:from>
    <xdr:to>
      <xdr:col>1</xdr:col>
      <xdr:colOff>1121835</xdr:colOff>
      <xdr:row>27</xdr:row>
      <xdr:rowOff>2356557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71084" y="52800250"/>
          <a:ext cx="931334" cy="2271890"/>
        </a:xfrm>
        <a:prstGeom prst="rect">
          <a:avLst/>
        </a:prstGeom>
      </xdr:spPr>
    </xdr:pic>
    <xdr:clientData/>
  </xdr:twoCellAnchor>
  <xdr:twoCellAnchor editAs="oneCell">
    <xdr:from>
      <xdr:col>1</xdr:col>
      <xdr:colOff>1291167</xdr:colOff>
      <xdr:row>27</xdr:row>
      <xdr:rowOff>10583</xdr:rowOff>
    </xdr:from>
    <xdr:to>
      <xdr:col>1</xdr:col>
      <xdr:colOff>2296583</xdr:colOff>
      <xdr:row>27</xdr:row>
      <xdr:rowOff>2426440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71750" y="52726166"/>
          <a:ext cx="1005416" cy="2415857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28</xdr:row>
      <xdr:rowOff>10584</xdr:rowOff>
    </xdr:from>
    <xdr:to>
      <xdr:col>1</xdr:col>
      <xdr:colOff>1403547</xdr:colOff>
      <xdr:row>28</xdr:row>
      <xdr:rowOff>1756834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4083" y="55255584"/>
          <a:ext cx="1340047" cy="1746250"/>
        </a:xfrm>
        <a:prstGeom prst="rect">
          <a:avLst/>
        </a:prstGeom>
      </xdr:spPr>
    </xdr:pic>
    <xdr:clientData/>
  </xdr:twoCellAnchor>
  <xdr:twoCellAnchor editAs="oneCell">
    <xdr:from>
      <xdr:col>1</xdr:col>
      <xdr:colOff>1344086</xdr:colOff>
      <xdr:row>28</xdr:row>
      <xdr:rowOff>1111251</xdr:rowOff>
    </xdr:from>
    <xdr:to>
      <xdr:col>1</xdr:col>
      <xdr:colOff>2471588</xdr:colOff>
      <xdr:row>28</xdr:row>
      <xdr:rowOff>2476500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24669" y="56356251"/>
          <a:ext cx="1127502" cy="1365249"/>
        </a:xfrm>
        <a:prstGeom prst="rect">
          <a:avLst/>
        </a:prstGeom>
      </xdr:spPr>
    </xdr:pic>
    <xdr:clientData/>
  </xdr:twoCellAnchor>
  <xdr:twoCellAnchor editAs="oneCell">
    <xdr:from>
      <xdr:col>1</xdr:col>
      <xdr:colOff>52917</xdr:colOff>
      <xdr:row>22</xdr:row>
      <xdr:rowOff>21167</xdr:rowOff>
    </xdr:from>
    <xdr:to>
      <xdr:col>1</xdr:col>
      <xdr:colOff>1314854</xdr:colOff>
      <xdr:row>22</xdr:row>
      <xdr:rowOff>1809228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500" y="42619084"/>
          <a:ext cx="1261937" cy="1788061"/>
        </a:xfrm>
        <a:prstGeom prst="rect">
          <a:avLst/>
        </a:prstGeom>
      </xdr:spPr>
    </xdr:pic>
    <xdr:clientData/>
  </xdr:twoCellAnchor>
  <xdr:twoCellAnchor editAs="oneCell">
    <xdr:from>
      <xdr:col>1</xdr:col>
      <xdr:colOff>1372861</xdr:colOff>
      <xdr:row>22</xdr:row>
      <xdr:rowOff>888998</xdr:rowOff>
    </xdr:from>
    <xdr:to>
      <xdr:col>1</xdr:col>
      <xdr:colOff>2445336</xdr:colOff>
      <xdr:row>22</xdr:row>
      <xdr:rowOff>2444749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53444" y="43486915"/>
          <a:ext cx="1072475" cy="1555751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36</xdr:row>
      <xdr:rowOff>52917</xdr:rowOff>
    </xdr:from>
    <xdr:to>
      <xdr:col>1</xdr:col>
      <xdr:colOff>1256959</xdr:colOff>
      <xdr:row>36</xdr:row>
      <xdr:rowOff>1703331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4083" y="80592084"/>
          <a:ext cx="1193459" cy="1650414"/>
        </a:xfrm>
        <a:prstGeom prst="rect">
          <a:avLst/>
        </a:prstGeom>
      </xdr:spPr>
    </xdr:pic>
    <xdr:clientData/>
  </xdr:twoCellAnchor>
  <xdr:twoCellAnchor editAs="oneCell">
    <xdr:from>
      <xdr:col>1</xdr:col>
      <xdr:colOff>1413356</xdr:colOff>
      <xdr:row>36</xdr:row>
      <xdr:rowOff>1121113</xdr:rowOff>
    </xdr:from>
    <xdr:to>
      <xdr:col>1</xdr:col>
      <xdr:colOff>2395243</xdr:colOff>
      <xdr:row>36</xdr:row>
      <xdr:rowOff>2418448</xdr:rowOff>
    </xdr:to>
    <xdr:pic>
      <xdr:nvPicPr>
        <xdr:cNvPr id="66" name="Imagem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93939" y="81660280"/>
          <a:ext cx="981887" cy="1297335"/>
        </a:xfrm>
        <a:prstGeom prst="rect">
          <a:avLst/>
        </a:prstGeom>
      </xdr:spPr>
    </xdr:pic>
    <xdr:clientData/>
  </xdr:twoCellAnchor>
  <xdr:twoCellAnchor editAs="oneCell">
    <xdr:from>
      <xdr:col>1</xdr:col>
      <xdr:colOff>431800</xdr:colOff>
      <xdr:row>37</xdr:row>
      <xdr:rowOff>63500</xdr:rowOff>
    </xdr:from>
    <xdr:to>
      <xdr:col>1</xdr:col>
      <xdr:colOff>1965027</xdr:colOff>
      <xdr:row>37</xdr:row>
      <xdr:rowOff>1121834</xdr:rowOff>
    </xdr:to>
    <xdr:pic>
      <xdr:nvPicPr>
        <xdr:cNvPr id="69" name="Imagem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2383" y="80602667"/>
          <a:ext cx="1533227" cy="1058334"/>
        </a:xfrm>
        <a:prstGeom prst="rect">
          <a:avLst/>
        </a:prstGeom>
      </xdr:spPr>
    </xdr:pic>
    <xdr:clientData/>
  </xdr:twoCellAnchor>
  <xdr:twoCellAnchor editAs="oneCell">
    <xdr:from>
      <xdr:col>1</xdr:col>
      <xdr:colOff>370417</xdr:colOff>
      <xdr:row>38</xdr:row>
      <xdr:rowOff>30693</xdr:rowOff>
    </xdr:from>
    <xdr:to>
      <xdr:col>1</xdr:col>
      <xdr:colOff>2031999</xdr:colOff>
      <xdr:row>38</xdr:row>
      <xdr:rowOff>1111958</xdr:rowOff>
    </xdr:to>
    <xdr:pic>
      <xdr:nvPicPr>
        <xdr:cNvPr id="70" name="Imagem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1000" y="81839860"/>
          <a:ext cx="1661582" cy="108126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1375835</xdr:colOff>
      <xdr:row>3</xdr:row>
      <xdr:rowOff>211668</xdr:rowOff>
    </xdr:from>
    <xdr:to>
      <xdr:col>1</xdr:col>
      <xdr:colOff>2116135</xdr:colOff>
      <xdr:row>4</xdr:row>
      <xdr:rowOff>308729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56418" y="783168"/>
          <a:ext cx="740300" cy="721478"/>
        </a:xfrm>
        <a:prstGeom prst="rect">
          <a:avLst/>
        </a:prstGeom>
      </xdr:spPr>
    </xdr:pic>
    <xdr:clientData/>
  </xdr:twoCellAnchor>
  <xdr:twoCellAnchor editAs="oneCell">
    <xdr:from>
      <xdr:col>1</xdr:col>
      <xdr:colOff>2169583</xdr:colOff>
      <xdr:row>3</xdr:row>
      <xdr:rowOff>222250</xdr:rowOff>
    </xdr:from>
    <xdr:to>
      <xdr:col>1</xdr:col>
      <xdr:colOff>2898056</xdr:colOff>
      <xdr:row>4</xdr:row>
      <xdr:rowOff>294556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450166" y="793750"/>
          <a:ext cx="728473" cy="696723"/>
        </a:xfrm>
        <a:prstGeom prst="rect">
          <a:avLst/>
        </a:prstGeom>
      </xdr:spPr>
    </xdr:pic>
    <xdr:clientData/>
  </xdr:twoCellAnchor>
  <xdr:twoCellAnchor editAs="oneCell">
    <xdr:from>
      <xdr:col>1</xdr:col>
      <xdr:colOff>42333</xdr:colOff>
      <xdr:row>10</xdr:row>
      <xdr:rowOff>42332</xdr:rowOff>
    </xdr:from>
    <xdr:to>
      <xdr:col>1</xdr:col>
      <xdr:colOff>1468021</xdr:colOff>
      <xdr:row>11</xdr:row>
      <xdr:rowOff>312932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2916" y="6836832"/>
          <a:ext cx="1425688" cy="17946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1397000</xdr:colOff>
      <xdr:row>10</xdr:row>
      <xdr:rowOff>1121833</xdr:rowOff>
    </xdr:from>
    <xdr:to>
      <xdr:col>1</xdr:col>
      <xdr:colOff>2869044</xdr:colOff>
      <xdr:row>11</xdr:row>
      <xdr:rowOff>1442847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77583" y="7916333"/>
          <a:ext cx="1472044" cy="1845014"/>
        </a:xfrm>
        <a:prstGeom prst="rect">
          <a:avLst/>
        </a:prstGeom>
      </xdr:spPr>
    </xdr:pic>
    <xdr:clientData/>
  </xdr:twoCellAnchor>
  <xdr:twoCellAnchor editAs="oneCell">
    <xdr:from>
      <xdr:col>1</xdr:col>
      <xdr:colOff>687917</xdr:colOff>
      <xdr:row>12</xdr:row>
      <xdr:rowOff>222251</xdr:rowOff>
    </xdr:from>
    <xdr:to>
      <xdr:col>1</xdr:col>
      <xdr:colOff>2317751</xdr:colOff>
      <xdr:row>12</xdr:row>
      <xdr:rowOff>2249495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68500" y="10064751"/>
          <a:ext cx="1629834" cy="2027244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13</xdr:row>
      <xdr:rowOff>74083</xdr:rowOff>
    </xdr:from>
    <xdr:to>
      <xdr:col>1</xdr:col>
      <xdr:colOff>1463129</xdr:colOff>
      <xdr:row>14</xdr:row>
      <xdr:rowOff>271139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39333" y="12446000"/>
          <a:ext cx="1304379" cy="1721056"/>
        </a:xfrm>
        <a:prstGeom prst="rect">
          <a:avLst/>
        </a:prstGeom>
      </xdr:spPr>
    </xdr:pic>
    <xdr:clientData/>
  </xdr:twoCellAnchor>
  <xdr:twoCellAnchor editAs="oneCell">
    <xdr:from>
      <xdr:col>1</xdr:col>
      <xdr:colOff>1513417</xdr:colOff>
      <xdr:row>13</xdr:row>
      <xdr:rowOff>1291166</xdr:rowOff>
    </xdr:from>
    <xdr:to>
      <xdr:col>1</xdr:col>
      <xdr:colOff>2737934</xdr:colOff>
      <xdr:row>14</xdr:row>
      <xdr:rowOff>1370866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94000" y="13663083"/>
          <a:ext cx="1224517" cy="160370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285748</xdr:colOff>
      <xdr:row>17</xdr:row>
      <xdr:rowOff>52917</xdr:rowOff>
    </xdr:from>
    <xdr:to>
      <xdr:col>1</xdr:col>
      <xdr:colOff>1471082</xdr:colOff>
      <xdr:row>18</xdr:row>
      <xdr:rowOff>112711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6331" y="18002250"/>
          <a:ext cx="1185334" cy="1583794"/>
        </a:xfrm>
        <a:prstGeom prst="rect">
          <a:avLst/>
        </a:prstGeom>
      </xdr:spPr>
    </xdr:pic>
    <xdr:clientData/>
  </xdr:twoCellAnchor>
  <xdr:twoCellAnchor editAs="oneCell">
    <xdr:from>
      <xdr:col>1</xdr:col>
      <xdr:colOff>1764279</xdr:colOff>
      <xdr:row>17</xdr:row>
      <xdr:rowOff>74886</xdr:rowOff>
    </xdr:from>
    <xdr:to>
      <xdr:col>1</xdr:col>
      <xdr:colOff>2808366</xdr:colOff>
      <xdr:row>17</xdr:row>
      <xdr:rowOff>1501065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4862" y="18024219"/>
          <a:ext cx="1044087" cy="1426179"/>
        </a:xfrm>
        <a:prstGeom prst="rect">
          <a:avLst/>
        </a:prstGeom>
      </xdr:spPr>
    </xdr:pic>
    <xdr:clientData/>
  </xdr:twoCellAnchor>
  <xdr:twoCellAnchor editAs="oneCell">
    <xdr:from>
      <xdr:col>1</xdr:col>
      <xdr:colOff>296334</xdr:colOff>
      <xdr:row>18</xdr:row>
      <xdr:rowOff>21168</xdr:rowOff>
    </xdr:from>
    <xdr:to>
      <xdr:col>1</xdr:col>
      <xdr:colOff>1385377</xdr:colOff>
      <xdr:row>18</xdr:row>
      <xdr:rowOff>1463414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76917" y="19494501"/>
          <a:ext cx="1089043" cy="1442246"/>
        </a:xfrm>
        <a:prstGeom prst="rect">
          <a:avLst/>
        </a:prstGeom>
      </xdr:spPr>
    </xdr:pic>
    <xdr:clientData/>
  </xdr:twoCellAnchor>
  <xdr:twoCellAnchor editAs="oneCell">
    <xdr:from>
      <xdr:col>1</xdr:col>
      <xdr:colOff>1758027</xdr:colOff>
      <xdr:row>18</xdr:row>
      <xdr:rowOff>105834</xdr:rowOff>
    </xdr:from>
    <xdr:to>
      <xdr:col>1</xdr:col>
      <xdr:colOff>2771632</xdr:colOff>
      <xdr:row>18</xdr:row>
      <xdr:rowOff>1460421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38610" y="19579167"/>
          <a:ext cx="1013605" cy="135458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19</xdr:row>
      <xdr:rowOff>31749</xdr:rowOff>
    </xdr:from>
    <xdr:to>
      <xdr:col>1</xdr:col>
      <xdr:colOff>1328436</xdr:colOff>
      <xdr:row>20</xdr:row>
      <xdr:rowOff>42334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71084" y="21029082"/>
          <a:ext cx="1137935" cy="1534585"/>
        </a:xfrm>
        <a:prstGeom prst="rect">
          <a:avLst/>
        </a:prstGeom>
      </xdr:spPr>
    </xdr:pic>
    <xdr:clientData/>
  </xdr:twoCellAnchor>
  <xdr:twoCellAnchor editAs="oneCell">
    <xdr:from>
      <xdr:col>1</xdr:col>
      <xdr:colOff>1630439</xdr:colOff>
      <xdr:row>19</xdr:row>
      <xdr:rowOff>43567</xdr:rowOff>
    </xdr:from>
    <xdr:to>
      <xdr:col>1</xdr:col>
      <xdr:colOff>2683572</xdr:colOff>
      <xdr:row>19</xdr:row>
      <xdr:rowOff>1481667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911022" y="21040900"/>
          <a:ext cx="1053133" cy="143810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20</xdr:row>
      <xdr:rowOff>127000</xdr:rowOff>
    </xdr:from>
    <xdr:to>
      <xdr:col>1</xdr:col>
      <xdr:colOff>1336084</xdr:colOff>
      <xdr:row>20</xdr:row>
      <xdr:rowOff>1493843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4583" y="22648333"/>
          <a:ext cx="1082084" cy="1366843"/>
        </a:xfrm>
        <a:prstGeom prst="rect">
          <a:avLst/>
        </a:prstGeom>
      </xdr:spPr>
    </xdr:pic>
    <xdr:clientData/>
  </xdr:twoCellAnchor>
  <xdr:twoCellAnchor editAs="oneCell">
    <xdr:from>
      <xdr:col>1</xdr:col>
      <xdr:colOff>1595388</xdr:colOff>
      <xdr:row>20</xdr:row>
      <xdr:rowOff>21169</xdr:rowOff>
    </xdr:from>
    <xdr:to>
      <xdr:col>1</xdr:col>
      <xdr:colOff>2709521</xdr:colOff>
      <xdr:row>20</xdr:row>
      <xdr:rowOff>1491646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75971" y="22542502"/>
          <a:ext cx="1114133" cy="1470477"/>
        </a:xfrm>
        <a:prstGeom prst="rect">
          <a:avLst/>
        </a:prstGeom>
      </xdr:spPr>
    </xdr:pic>
    <xdr:clientData/>
  </xdr:twoCellAnchor>
  <xdr:twoCellAnchor editAs="oneCell">
    <xdr:from>
      <xdr:col>1</xdr:col>
      <xdr:colOff>1608667</xdr:colOff>
      <xdr:row>21</xdr:row>
      <xdr:rowOff>52921</xdr:rowOff>
    </xdr:from>
    <xdr:to>
      <xdr:col>1</xdr:col>
      <xdr:colOff>2729838</xdr:colOff>
      <xdr:row>22</xdr:row>
      <xdr:rowOff>529171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89250" y="30194254"/>
          <a:ext cx="1121171" cy="1481666"/>
        </a:xfrm>
        <a:prstGeom prst="rect">
          <a:avLst/>
        </a:prstGeom>
      </xdr:spPr>
    </xdr:pic>
    <xdr:clientData/>
  </xdr:twoCellAnchor>
  <xdr:twoCellAnchor editAs="oneCell">
    <xdr:from>
      <xdr:col>1</xdr:col>
      <xdr:colOff>98209</xdr:colOff>
      <xdr:row>21</xdr:row>
      <xdr:rowOff>645583</xdr:rowOff>
    </xdr:from>
    <xdr:to>
      <xdr:col>1</xdr:col>
      <xdr:colOff>1449917</xdr:colOff>
      <xdr:row>23</xdr:row>
      <xdr:rowOff>356840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78792" y="30786916"/>
          <a:ext cx="1351708" cy="1722091"/>
        </a:xfrm>
        <a:prstGeom prst="rect">
          <a:avLst/>
        </a:prstGeom>
      </xdr:spPr>
    </xdr:pic>
    <xdr:clientData/>
  </xdr:twoCellAnchor>
  <xdr:twoCellAnchor editAs="oneCell">
    <xdr:from>
      <xdr:col>1</xdr:col>
      <xdr:colOff>1576919</xdr:colOff>
      <xdr:row>22</xdr:row>
      <xdr:rowOff>486833</xdr:rowOff>
    </xdr:from>
    <xdr:to>
      <xdr:col>1</xdr:col>
      <xdr:colOff>2698179</xdr:colOff>
      <xdr:row>23</xdr:row>
      <xdr:rowOff>963081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57502" y="31633583"/>
          <a:ext cx="1121260" cy="148166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24</xdr:row>
      <xdr:rowOff>497416</xdr:rowOff>
    </xdr:from>
    <xdr:to>
      <xdr:col>1</xdr:col>
      <xdr:colOff>1505854</xdr:colOff>
      <xdr:row>26</xdr:row>
      <xdr:rowOff>434363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75833" y="33654999"/>
          <a:ext cx="1410604" cy="1947781"/>
        </a:xfrm>
        <a:prstGeom prst="rect">
          <a:avLst/>
        </a:prstGeom>
      </xdr:spPr>
    </xdr:pic>
    <xdr:clientData/>
  </xdr:twoCellAnchor>
  <xdr:twoCellAnchor editAs="oneCell">
    <xdr:from>
      <xdr:col>1</xdr:col>
      <xdr:colOff>1598084</xdr:colOff>
      <xdr:row>24</xdr:row>
      <xdr:rowOff>31751</xdr:rowOff>
    </xdr:from>
    <xdr:to>
      <xdr:col>1</xdr:col>
      <xdr:colOff>2719918</xdr:colOff>
      <xdr:row>25</xdr:row>
      <xdr:rowOff>547681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78667" y="33189334"/>
          <a:ext cx="1121834" cy="1521346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1651001</xdr:colOff>
      <xdr:row>25</xdr:row>
      <xdr:rowOff>558360</xdr:rowOff>
    </xdr:from>
    <xdr:to>
      <xdr:col>1</xdr:col>
      <xdr:colOff>2709334</xdr:colOff>
      <xdr:row>26</xdr:row>
      <xdr:rowOff>993948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931584" y="34721360"/>
          <a:ext cx="1058333" cy="1441006"/>
        </a:xfrm>
        <a:prstGeom prst="rect">
          <a:avLst/>
        </a:prstGeom>
      </xdr:spPr>
    </xdr:pic>
    <xdr:clientData/>
  </xdr:twoCellAnchor>
  <xdr:twoCellAnchor editAs="oneCell">
    <xdr:from>
      <xdr:col>1</xdr:col>
      <xdr:colOff>116417</xdr:colOff>
      <xdr:row>27</xdr:row>
      <xdr:rowOff>127000</xdr:rowOff>
    </xdr:from>
    <xdr:to>
      <xdr:col>1</xdr:col>
      <xdr:colOff>1536576</xdr:colOff>
      <xdr:row>28</xdr:row>
      <xdr:rowOff>324752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7000" y="36300833"/>
          <a:ext cx="1420159" cy="1721752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1460501</xdr:colOff>
      <xdr:row>27</xdr:row>
      <xdr:rowOff>1153583</xdr:rowOff>
    </xdr:from>
    <xdr:to>
      <xdr:col>1</xdr:col>
      <xdr:colOff>2900274</xdr:colOff>
      <xdr:row>28</xdr:row>
      <xdr:rowOff>1394594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41084" y="37327416"/>
          <a:ext cx="1439773" cy="1765011"/>
        </a:xfrm>
        <a:prstGeom prst="rect">
          <a:avLst/>
        </a:prstGeom>
      </xdr:spPr>
    </xdr:pic>
    <xdr:clientData/>
  </xdr:twoCellAnchor>
  <xdr:twoCellAnchor editAs="oneCell">
    <xdr:from>
      <xdr:col>1</xdr:col>
      <xdr:colOff>169334</xdr:colOff>
      <xdr:row>29</xdr:row>
      <xdr:rowOff>116417</xdr:rowOff>
    </xdr:from>
    <xdr:to>
      <xdr:col>1</xdr:col>
      <xdr:colOff>1490164</xdr:colOff>
      <xdr:row>30</xdr:row>
      <xdr:rowOff>353523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49917" y="39338250"/>
          <a:ext cx="1320830" cy="1761106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1460500</xdr:colOff>
      <xdr:row>29</xdr:row>
      <xdr:rowOff>1153581</xdr:rowOff>
    </xdr:from>
    <xdr:to>
      <xdr:col>1</xdr:col>
      <xdr:colOff>2824963</xdr:colOff>
      <xdr:row>30</xdr:row>
      <xdr:rowOff>1412429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41083" y="40375414"/>
          <a:ext cx="1364463" cy="1782848"/>
        </a:xfrm>
        <a:prstGeom prst="rect">
          <a:avLst/>
        </a:prstGeom>
      </xdr:spPr>
    </xdr:pic>
    <xdr:clientData/>
  </xdr:twoCellAnchor>
  <xdr:twoCellAnchor editAs="oneCell">
    <xdr:from>
      <xdr:col>1</xdr:col>
      <xdr:colOff>51007</xdr:colOff>
      <xdr:row>31</xdr:row>
      <xdr:rowOff>269563</xdr:rowOff>
    </xdr:from>
    <xdr:to>
      <xdr:col>1</xdr:col>
      <xdr:colOff>1542978</xdr:colOff>
      <xdr:row>31</xdr:row>
      <xdr:rowOff>2070355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1590" y="42539396"/>
          <a:ext cx="1491971" cy="1800792"/>
        </a:xfrm>
        <a:prstGeom prst="rect">
          <a:avLst/>
        </a:prstGeom>
      </xdr:spPr>
    </xdr:pic>
    <xdr:clientData/>
  </xdr:twoCellAnchor>
  <xdr:twoCellAnchor editAs="oneCell">
    <xdr:from>
      <xdr:col>1</xdr:col>
      <xdr:colOff>1661583</xdr:colOff>
      <xdr:row>31</xdr:row>
      <xdr:rowOff>464600</xdr:rowOff>
    </xdr:from>
    <xdr:to>
      <xdr:col>1</xdr:col>
      <xdr:colOff>2881197</xdr:colOff>
      <xdr:row>31</xdr:row>
      <xdr:rowOff>2100790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942166" y="42734433"/>
          <a:ext cx="1219614" cy="1636190"/>
        </a:xfrm>
        <a:prstGeom prst="rect">
          <a:avLst/>
        </a:prstGeom>
      </xdr:spPr>
    </xdr:pic>
    <xdr:clientData/>
  </xdr:twoCellAnchor>
  <xdr:twoCellAnchor editAs="oneCell">
    <xdr:from>
      <xdr:col>1</xdr:col>
      <xdr:colOff>603250</xdr:colOff>
      <xdr:row>32</xdr:row>
      <xdr:rowOff>190500</xdr:rowOff>
    </xdr:from>
    <xdr:to>
      <xdr:col>1</xdr:col>
      <xdr:colOff>2455334</xdr:colOff>
      <xdr:row>32</xdr:row>
      <xdr:rowOff>2468351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83833" y="41476083"/>
          <a:ext cx="1852084" cy="2277851"/>
        </a:xfrm>
        <a:prstGeom prst="rect">
          <a:avLst/>
        </a:prstGeom>
      </xdr:spPr>
    </xdr:pic>
    <xdr:clientData/>
  </xdr:twoCellAnchor>
  <xdr:twoCellAnchor editAs="oneCell">
    <xdr:from>
      <xdr:col>1</xdr:col>
      <xdr:colOff>74083</xdr:colOff>
      <xdr:row>38</xdr:row>
      <xdr:rowOff>201083</xdr:rowOff>
    </xdr:from>
    <xdr:to>
      <xdr:col>1</xdr:col>
      <xdr:colOff>1767232</xdr:colOff>
      <xdr:row>41</xdr:row>
      <xdr:rowOff>214249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4666" y="48048333"/>
          <a:ext cx="1693149" cy="229916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47</xdr:row>
      <xdr:rowOff>127000</xdr:rowOff>
    </xdr:from>
    <xdr:to>
      <xdr:col>1</xdr:col>
      <xdr:colOff>1365250</xdr:colOff>
      <xdr:row>47</xdr:row>
      <xdr:rowOff>2021854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4083" y="53551667"/>
          <a:ext cx="1301750" cy="1894854"/>
        </a:xfrm>
        <a:prstGeom prst="rect">
          <a:avLst/>
        </a:prstGeom>
      </xdr:spPr>
    </xdr:pic>
    <xdr:clientData/>
  </xdr:twoCellAnchor>
  <xdr:twoCellAnchor editAs="oneCell">
    <xdr:from>
      <xdr:col>1</xdr:col>
      <xdr:colOff>1598084</xdr:colOff>
      <xdr:row>47</xdr:row>
      <xdr:rowOff>592468</xdr:rowOff>
    </xdr:from>
    <xdr:to>
      <xdr:col>1</xdr:col>
      <xdr:colOff>2801592</xdr:colOff>
      <xdr:row>47</xdr:row>
      <xdr:rowOff>2498908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78667" y="54017135"/>
          <a:ext cx="1203508" cy="1906440"/>
        </a:xfrm>
        <a:prstGeom prst="rect">
          <a:avLst/>
        </a:prstGeom>
      </xdr:spPr>
    </xdr:pic>
    <xdr:clientData/>
  </xdr:twoCellAnchor>
  <xdr:twoCellAnchor editAs="oneCell">
    <xdr:from>
      <xdr:col>1</xdr:col>
      <xdr:colOff>74084</xdr:colOff>
      <xdr:row>48</xdr:row>
      <xdr:rowOff>52917</xdr:rowOff>
    </xdr:from>
    <xdr:to>
      <xdr:col>1</xdr:col>
      <xdr:colOff>1524001</xdr:colOff>
      <xdr:row>48</xdr:row>
      <xdr:rowOff>1977568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4667" y="67299417"/>
          <a:ext cx="1449917" cy="1924651"/>
        </a:xfrm>
        <a:prstGeom prst="rect">
          <a:avLst/>
        </a:prstGeom>
      </xdr:spPr>
    </xdr:pic>
    <xdr:clientData/>
  </xdr:twoCellAnchor>
  <xdr:twoCellAnchor editAs="oneCell">
    <xdr:from>
      <xdr:col>1</xdr:col>
      <xdr:colOff>74084</xdr:colOff>
      <xdr:row>49</xdr:row>
      <xdr:rowOff>52917</xdr:rowOff>
    </xdr:from>
    <xdr:to>
      <xdr:col>1</xdr:col>
      <xdr:colOff>1449917</xdr:colOff>
      <xdr:row>49</xdr:row>
      <xdr:rowOff>2056475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00000000-0008-0000-04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4667" y="69828834"/>
          <a:ext cx="1375833" cy="2003558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</xdr:colOff>
      <xdr:row>50</xdr:row>
      <xdr:rowOff>42333</xdr:rowOff>
    </xdr:from>
    <xdr:to>
      <xdr:col>1</xdr:col>
      <xdr:colOff>1445371</xdr:colOff>
      <xdr:row>51</xdr:row>
      <xdr:rowOff>412750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2333" y="61055250"/>
          <a:ext cx="1413621" cy="1894417"/>
        </a:xfrm>
        <a:prstGeom prst="rect">
          <a:avLst/>
        </a:prstGeom>
      </xdr:spPr>
    </xdr:pic>
    <xdr:clientData/>
  </xdr:twoCellAnchor>
  <xdr:twoCellAnchor editAs="oneCell">
    <xdr:from>
      <xdr:col>1</xdr:col>
      <xdr:colOff>1429537</xdr:colOff>
      <xdr:row>50</xdr:row>
      <xdr:rowOff>1005415</xdr:rowOff>
    </xdr:from>
    <xdr:to>
      <xdr:col>1</xdr:col>
      <xdr:colOff>2837389</xdr:colOff>
      <xdr:row>51</xdr:row>
      <xdr:rowOff>1445106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10120" y="62018332"/>
          <a:ext cx="1407852" cy="1963691"/>
        </a:xfrm>
        <a:prstGeom prst="rect">
          <a:avLst/>
        </a:prstGeom>
      </xdr:spPr>
    </xdr:pic>
    <xdr:clientData/>
  </xdr:twoCellAnchor>
  <xdr:twoCellAnchor editAs="oneCell">
    <xdr:from>
      <xdr:col>1</xdr:col>
      <xdr:colOff>105834</xdr:colOff>
      <xdr:row>52</xdr:row>
      <xdr:rowOff>74083</xdr:rowOff>
    </xdr:from>
    <xdr:to>
      <xdr:col>1</xdr:col>
      <xdr:colOff>1481668</xdr:colOff>
      <xdr:row>52</xdr:row>
      <xdr:rowOff>1900339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6417" y="75427416"/>
          <a:ext cx="1375834" cy="182625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53</xdr:row>
      <xdr:rowOff>21167</xdr:rowOff>
    </xdr:from>
    <xdr:to>
      <xdr:col>1</xdr:col>
      <xdr:colOff>1449917</xdr:colOff>
      <xdr:row>53</xdr:row>
      <xdr:rowOff>2324101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00000000-0008-0000-04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75833" y="77903917"/>
          <a:ext cx="1354667" cy="2302934"/>
        </a:xfrm>
        <a:prstGeom prst="rect">
          <a:avLst/>
        </a:prstGeom>
      </xdr:spPr>
    </xdr:pic>
    <xdr:clientData/>
  </xdr:twoCellAnchor>
  <xdr:twoCellAnchor editAs="oneCell">
    <xdr:from>
      <xdr:col>1</xdr:col>
      <xdr:colOff>105834</xdr:colOff>
      <xdr:row>54</xdr:row>
      <xdr:rowOff>84667</xdr:rowOff>
    </xdr:from>
    <xdr:to>
      <xdr:col>1</xdr:col>
      <xdr:colOff>1512510</xdr:colOff>
      <xdr:row>55</xdr:row>
      <xdr:rowOff>429361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6417" y="69204417"/>
          <a:ext cx="1406676" cy="1868694"/>
        </a:xfrm>
        <a:prstGeom prst="rect">
          <a:avLst/>
        </a:prstGeom>
      </xdr:spPr>
    </xdr:pic>
    <xdr:clientData/>
  </xdr:twoCellAnchor>
  <xdr:twoCellAnchor editAs="oneCell">
    <xdr:from>
      <xdr:col>1</xdr:col>
      <xdr:colOff>1534583</xdr:colOff>
      <xdr:row>54</xdr:row>
      <xdr:rowOff>1179259</xdr:rowOff>
    </xdr:from>
    <xdr:to>
      <xdr:col>1</xdr:col>
      <xdr:colOff>2850666</xdr:colOff>
      <xdr:row>55</xdr:row>
      <xdr:rowOff>1417667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15166" y="70299009"/>
          <a:ext cx="1316083" cy="1762408"/>
        </a:xfrm>
        <a:prstGeom prst="rect">
          <a:avLst/>
        </a:prstGeom>
      </xdr:spPr>
    </xdr:pic>
    <xdr:clientData/>
  </xdr:twoCellAnchor>
  <xdr:twoCellAnchor editAs="oneCell">
    <xdr:from>
      <xdr:col>1</xdr:col>
      <xdr:colOff>42334</xdr:colOff>
      <xdr:row>57</xdr:row>
      <xdr:rowOff>42334</xdr:rowOff>
    </xdr:from>
    <xdr:to>
      <xdr:col>1</xdr:col>
      <xdr:colOff>1469726</xdr:colOff>
      <xdr:row>57</xdr:row>
      <xdr:rowOff>2065779</xdr:rowOff>
    </xdr:to>
    <xdr:pic>
      <xdr:nvPicPr>
        <xdr:cNvPr id="59" name="Imagem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2917" y="86031917"/>
          <a:ext cx="1427392" cy="2023445"/>
        </a:xfrm>
        <a:prstGeom prst="rect">
          <a:avLst/>
        </a:prstGeom>
      </xdr:spPr>
    </xdr:pic>
    <xdr:clientData/>
  </xdr:twoCellAnchor>
  <xdr:twoCellAnchor editAs="oneCell">
    <xdr:from>
      <xdr:col>1</xdr:col>
      <xdr:colOff>84666</xdr:colOff>
      <xdr:row>58</xdr:row>
      <xdr:rowOff>95250</xdr:rowOff>
    </xdr:from>
    <xdr:to>
      <xdr:col>1</xdr:col>
      <xdr:colOff>1502149</xdr:colOff>
      <xdr:row>59</xdr:row>
      <xdr:rowOff>508980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5249" y="74792417"/>
          <a:ext cx="1417483" cy="1937730"/>
        </a:xfrm>
        <a:prstGeom prst="rect">
          <a:avLst/>
        </a:prstGeom>
      </xdr:spPr>
    </xdr:pic>
    <xdr:clientData/>
  </xdr:twoCellAnchor>
  <xdr:twoCellAnchor editAs="oneCell">
    <xdr:from>
      <xdr:col>1</xdr:col>
      <xdr:colOff>1502833</xdr:colOff>
      <xdr:row>58</xdr:row>
      <xdr:rowOff>973667</xdr:rowOff>
    </xdr:from>
    <xdr:to>
      <xdr:col>1</xdr:col>
      <xdr:colOff>2885238</xdr:colOff>
      <xdr:row>59</xdr:row>
      <xdr:rowOff>1499312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83416" y="75670834"/>
          <a:ext cx="1382405" cy="2049645"/>
        </a:xfrm>
        <a:prstGeom prst="rect">
          <a:avLst/>
        </a:prstGeom>
      </xdr:spPr>
    </xdr:pic>
    <xdr:clientData/>
  </xdr:twoCellAnchor>
  <xdr:twoCellAnchor editAs="oneCell">
    <xdr:from>
      <xdr:col>1</xdr:col>
      <xdr:colOff>148167</xdr:colOff>
      <xdr:row>61</xdr:row>
      <xdr:rowOff>63500</xdr:rowOff>
    </xdr:from>
    <xdr:to>
      <xdr:col>1</xdr:col>
      <xdr:colOff>1462261</xdr:colOff>
      <xdr:row>61</xdr:row>
      <xdr:rowOff>1905385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28750" y="80338083"/>
          <a:ext cx="1314094" cy="1841885"/>
        </a:xfrm>
        <a:prstGeom prst="rect">
          <a:avLst/>
        </a:prstGeom>
      </xdr:spPr>
    </xdr:pic>
    <xdr:clientData/>
  </xdr:twoCellAnchor>
  <xdr:twoCellAnchor editAs="oneCell">
    <xdr:from>
      <xdr:col>1</xdr:col>
      <xdr:colOff>1747734</xdr:colOff>
      <xdr:row>61</xdr:row>
      <xdr:rowOff>958123</xdr:rowOff>
    </xdr:from>
    <xdr:to>
      <xdr:col>1</xdr:col>
      <xdr:colOff>2778493</xdr:colOff>
      <xdr:row>61</xdr:row>
      <xdr:rowOff>2482047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28317" y="81232706"/>
          <a:ext cx="1030759" cy="1523924"/>
        </a:xfrm>
        <a:prstGeom prst="rect">
          <a:avLst/>
        </a:prstGeom>
      </xdr:spPr>
    </xdr:pic>
    <xdr:clientData/>
  </xdr:twoCellAnchor>
  <xdr:twoCellAnchor editAs="oneCell">
    <xdr:from>
      <xdr:col>1</xdr:col>
      <xdr:colOff>74084</xdr:colOff>
      <xdr:row>62</xdr:row>
      <xdr:rowOff>31750</xdr:rowOff>
    </xdr:from>
    <xdr:to>
      <xdr:col>1</xdr:col>
      <xdr:colOff>1164168</xdr:colOff>
      <xdr:row>63</xdr:row>
      <xdr:rowOff>29997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4667" y="82835750"/>
          <a:ext cx="1090084" cy="1522247"/>
        </a:xfrm>
        <a:prstGeom prst="rect">
          <a:avLst/>
        </a:prstGeom>
      </xdr:spPr>
    </xdr:pic>
    <xdr:clientData/>
  </xdr:twoCellAnchor>
  <xdr:twoCellAnchor editAs="oneCell">
    <xdr:from>
      <xdr:col>1</xdr:col>
      <xdr:colOff>1627702</xdr:colOff>
      <xdr:row>62</xdr:row>
      <xdr:rowOff>65950</xdr:rowOff>
    </xdr:from>
    <xdr:to>
      <xdr:col>1</xdr:col>
      <xdr:colOff>2751667</xdr:colOff>
      <xdr:row>63</xdr:row>
      <xdr:rowOff>122963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908285" y="82869950"/>
          <a:ext cx="1123965" cy="1581013"/>
        </a:xfrm>
        <a:prstGeom prst="rect">
          <a:avLst/>
        </a:prstGeom>
      </xdr:spPr>
    </xdr:pic>
    <xdr:clientData/>
  </xdr:twoCellAnchor>
  <xdr:twoCellAnchor editAs="oneCell">
    <xdr:from>
      <xdr:col>1</xdr:col>
      <xdr:colOff>84667</xdr:colOff>
      <xdr:row>63</xdr:row>
      <xdr:rowOff>8365</xdr:rowOff>
    </xdr:from>
    <xdr:to>
      <xdr:col>1</xdr:col>
      <xdr:colOff>1143000</xdr:colOff>
      <xdr:row>63</xdr:row>
      <xdr:rowOff>1496080</xdr:rowOff>
    </xdr:to>
    <xdr:pic>
      <xdr:nvPicPr>
        <xdr:cNvPr id="66" name="Imagem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5250" y="84336365"/>
          <a:ext cx="1058333" cy="1487715"/>
        </a:xfrm>
        <a:prstGeom prst="rect">
          <a:avLst/>
        </a:prstGeom>
      </xdr:spPr>
    </xdr:pic>
    <xdr:clientData/>
  </xdr:twoCellAnchor>
  <xdr:twoCellAnchor editAs="oneCell">
    <xdr:from>
      <xdr:col>1</xdr:col>
      <xdr:colOff>1701191</xdr:colOff>
      <xdr:row>63</xdr:row>
      <xdr:rowOff>65103</xdr:rowOff>
    </xdr:from>
    <xdr:to>
      <xdr:col>1</xdr:col>
      <xdr:colOff>2709334</xdr:colOff>
      <xdr:row>63</xdr:row>
      <xdr:rowOff>1513239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981774" y="84393103"/>
          <a:ext cx="1008143" cy="1448136"/>
        </a:xfrm>
        <a:prstGeom prst="rect">
          <a:avLst/>
        </a:prstGeom>
      </xdr:spPr>
    </xdr:pic>
    <xdr:clientData/>
  </xdr:twoCellAnchor>
  <xdr:twoCellAnchor editAs="oneCell">
    <xdr:from>
      <xdr:col>1</xdr:col>
      <xdr:colOff>74083</xdr:colOff>
      <xdr:row>64</xdr:row>
      <xdr:rowOff>31750</xdr:rowOff>
    </xdr:from>
    <xdr:to>
      <xdr:col>1</xdr:col>
      <xdr:colOff>1427029</xdr:colOff>
      <xdr:row>64</xdr:row>
      <xdr:rowOff>1792847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00000000-0008-0000-04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4666" y="85883750"/>
          <a:ext cx="1352946" cy="1761097"/>
        </a:xfrm>
        <a:prstGeom prst="rect">
          <a:avLst/>
        </a:prstGeom>
      </xdr:spPr>
    </xdr:pic>
    <xdr:clientData/>
  </xdr:twoCellAnchor>
  <xdr:twoCellAnchor editAs="oneCell">
    <xdr:from>
      <xdr:col>1</xdr:col>
      <xdr:colOff>1641975</xdr:colOff>
      <xdr:row>64</xdr:row>
      <xdr:rowOff>1008602</xdr:rowOff>
    </xdr:from>
    <xdr:to>
      <xdr:col>1</xdr:col>
      <xdr:colOff>2726050</xdr:colOff>
      <xdr:row>64</xdr:row>
      <xdr:rowOff>2448110</xdr:rowOff>
    </xdr:to>
    <xdr:pic>
      <xdr:nvPicPr>
        <xdr:cNvPr id="69" name="Imagem 68">
          <a:extLst>
            <a:ext uri="{FF2B5EF4-FFF2-40B4-BE49-F238E27FC236}">
              <a16:creationId xmlns:a16="http://schemas.microsoft.com/office/drawing/2014/main" id="{00000000-0008-0000-04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922558" y="86860602"/>
          <a:ext cx="1084075" cy="1439508"/>
        </a:xfrm>
        <a:prstGeom prst="rect">
          <a:avLst/>
        </a:prstGeom>
      </xdr:spPr>
    </xdr:pic>
    <xdr:clientData/>
  </xdr:twoCellAnchor>
  <xdr:twoCellAnchor editAs="oneCell">
    <xdr:from>
      <xdr:col>1</xdr:col>
      <xdr:colOff>1555751</xdr:colOff>
      <xdr:row>35</xdr:row>
      <xdr:rowOff>63500</xdr:rowOff>
    </xdr:from>
    <xdr:to>
      <xdr:col>1</xdr:col>
      <xdr:colOff>2836335</xdr:colOff>
      <xdr:row>36</xdr:row>
      <xdr:rowOff>820965</xdr:rowOff>
    </xdr:to>
    <xdr:pic>
      <xdr:nvPicPr>
        <xdr:cNvPr id="70" name="Imagem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36334" y="53488167"/>
          <a:ext cx="1280584" cy="1646465"/>
        </a:xfrm>
        <a:prstGeom prst="rect">
          <a:avLst/>
        </a:prstGeom>
      </xdr:spPr>
    </xdr:pic>
    <xdr:clientData/>
  </xdr:twoCellAnchor>
  <xdr:twoCellAnchor editAs="oneCell">
    <xdr:from>
      <xdr:col>1</xdr:col>
      <xdr:colOff>1767418</xdr:colOff>
      <xdr:row>42</xdr:row>
      <xdr:rowOff>84667</xdr:rowOff>
    </xdr:from>
    <xdr:to>
      <xdr:col>1</xdr:col>
      <xdr:colOff>2783418</xdr:colOff>
      <xdr:row>43</xdr:row>
      <xdr:rowOff>683383</xdr:rowOff>
    </xdr:to>
    <xdr:pic>
      <xdr:nvPicPr>
        <xdr:cNvPr id="74" name="Imagem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8001" y="59224334"/>
          <a:ext cx="1016000" cy="1360716"/>
        </a:xfrm>
        <a:prstGeom prst="rect">
          <a:avLst/>
        </a:prstGeom>
      </xdr:spPr>
    </xdr:pic>
    <xdr:clientData/>
  </xdr:twoCellAnchor>
  <xdr:twoCellAnchor editAs="oneCell">
    <xdr:from>
      <xdr:col>1</xdr:col>
      <xdr:colOff>126999</xdr:colOff>
      <xdr:row>56</xdr:row>
      <xdr:rowOff>42334</xdr:rowOff>
    </xdr:from>
    <xdr:to>
      <xdr:col>1</xdr:col>
      <xdr:colOff>1502833</xdr:colOff>
      <xdr:row>56</xdr:row>
      <xdr:rowOff>1938301</xdr:rowOff>
    </xdr:to>
    <xdr:pic>
      <xdr:nvPicPr>
        <xdr:cNvPr id="76" name="Imagem 75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07582" y="83502501"/>
          <a:ext cx="1375834" cy="1895967"/>
        </a:xfrm>
        <a:prstGeom prst="rect">
          <a:avLst/>
        </a:prstGeom>
      </xdr:spPr>
    </xdr:pic>
    <xdr:clientData/>
  </xdr:twoCellAnchor>
  <xdr:twoCellAnchor editAs="oneCell">
    <xdr:from>
      <xdr:col>1</xdr:col>
      <xdr:colOff>84667</xdr:colOff>
      <xdr:row>33</xdr:row>
      <xdr:rowOff>52916</xdr:rowOff>
    </xdr:from>
    <xdr:to>
      <xdr:col>1</xdr:col>
      <xdr:colOff>1439335</xdr:colOff>
      <xdr:row>34</xdr:row>
      <xdr:rowOff>258723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5250" y="50429583"/>
          <a:ext cx="1354668" cy="1729807"/>
        </a:xfrm>
        <a:prstGeom prst="rect">
          <a:avLst/>
        </a:prstGeom>
      </xdr:spPr>
    </xdr:pic>
    <xdr:clientData/>
  </xdr:twoCellAnchor>
  <xdr:twoCellAnchor editAs="oneCell">
    <xdr:from>
      <xdr:col>1</xdr:col>
      <xdr:colOff>84668</xdr:colOff>
      <xdr:row>60</xdr:row>
      <xdr:rowOff>21295</xdr:rowOff>
    </xdr:from>
    <xdr:to>
      <xdr:col>1</xdr:col>
      <xdr:colOff>1541899</xdr:colOff>
      <xdr:row>60</xdr:row>
      <xdr:rowOff>2000250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5251" y="91588295"/>
          <a:ext cx="1457231" cy="1978955"/>
        </a:xfrm>
        <a:prstGeom prst="rect">
          <a:avLst/>
        </a:prstGeom>
      </xdr:spPr>
    </xdr:pic>
    <xdr:clientData/>
  </xdr:twoCellAnchor>
  <xdr:twoCellAnchor editAs="oneCell">
    <xdr:from>
      <xdr:col>1</xdr:col>
      <xdr:colOff>232833</xdr:colOff>
      <xdr:row>68</xdr:row>
      <xdr:rowOff>21167</xdr:rowOff>
    </xdr:from>
    <xdr:to>
      <xdr:col>1</xdr:col>
      <xdr:colOff>1238250</xdr:colOff>
      <xdr:row>68</xdr:row>
      <xdr:rowOff>2492191</xdr:rowOff>
    </xdr:to>
    <xdr:pic>
      <xdr:nvPicPr>
        <xdr:cNvPr id="71" name="Imagem 70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3416" y="99695000"/>
          <a:ext cx="1005417" cy="2471024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69</xdr:row>
      <xdr:rowOff>31749</xdr:rowOff>
    </xdr:from>
    <xdr:to>
      <xdr:col>1</xdr:col>
      <xdr:colOff>1195917</xdr:colOff>
      <xdr:row>69</xdr:row>
      <xdr:rowOff>2460484</xdr:rowOff>
    </xdr:to>
    <xdr:pic>
      <xdr:nvPicPr>
        <xdr:cNvPr id="72" name="Imagem 71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6332" y="102234999"/>
          <a:ext cx="910168" cy="242873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15</xdr:row>
      <xdr:rowOff>10584</xdr:rowOff>
    </xdr:from>
    <xdr:to>
      <xdr:col>1</xdr:col>
      <xdr:colOff>1640417</xdr:colOff>
      <xdr:row>15</xdr:row>
      <xdr:rowOff>1954651</xdr:rowOff>
    </xdr:to>
    <xdr:pic>
      <xdr:nvPicPr>
        <xdr:cNvPr id="77" name="Imagem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75833" y="15430501"/>
          <a:ext cx="1545167" cy="1944067"/>
        </a:xfrm>
        <a:prstGeom prst="rect">
          <a:avLst/>
        </a:prstGeom>
      </xdr:spPr>
    </xdr:pic>
    <xdr:clientData/>
  </xdr:twoCellAnchor>
  <xdr:twoCellAnchor editAs="oneCell">
    <xdr:from>
      <xdr:col>1</xdr:col>
      <xdr:colOff>52918</xdr:colOff>
      <xdr:row>3</xdr:row>
      <xdr:rowOff>391584</xdr:rowOff>
    </xdr:from>
    <xdr:to>
      <xdr:col>1</xdr:col>
      <xdr:colOff>1342619</xdr:colOff>
      <xdr:row>6</xdr:row>
      <xdr:rowOff>169334</xdr:rowOff>
    </xdr:to>
    <xdr:pic>
      <xdr:nvPicPr>
        <xdr:cNvPr id="73" name="Imagem 72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501" y="963084"/>
          <a:ext cx="1289701" cy="1651000"/>
        </a:xfrm>
        <a:prstGeom prst="rect">
          <a:avLst/>
        </a:prstGeom>
      </xdr:spPr>
    </xdr:pic>
    <xdr:clientData/>
  </xdr:twoCellAnchor>
  <xdr:twoCellAnchor editAs="oneCell">
    <xdr:from>
      <xdr:col>1</xdr:col>
      <xdr:colOff>1608669</xdr:colOff>
      <xdr:row>4</xdr:row>
      <xdr:rowOff>338669</xdr:rowOff>
    </xdr:from>
    <xdr:to>
      <xdr:col>1</xdr:col>
      <xdr:colOff>2635251</xdr:colOff>
      <xdr:row>6</xdr:row>
      <xdr:rowOff>471130</xdr:rowOff>
    </xdr:to>
    <xdr:pic>
      <xdr:nvPicPr>
        <xdr:cNvPr id="75" name="Imagem 74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89252" y="1534586"/>
          <a:ext cx="1026582" cy="1381294"/>
        </a:xfrm>
        <a:prstGeom prst="rect">
          <a:avLst/>
        </a:prstGeom>
      </xdr:spPr>
    </xdr:pic>
    <xdr:clientData/>
  </xdr:twoCellAnchor>
  <xdr:twoCellAnchor editAs="oneCell">
    <xdr:from>
      <xdr:col>1</xdr:col>
      <xdr:colOff>1852083</xdr:colOff>
      <xdr:row>39</xdr:row>
      <xdr:rowOff>698499</xdr:rowOff>
    </xdr:from>
    <xdr:to>
      <xdr:col>1</xdr:col>
      <xdr:colOff>2867933</xdr:colOff>
      <xdr:row>41</xdr:row>
      <xdr:rowOff>666749</xdr:rowOff>
    </xdr:to>
    <xdr:pic>
      <xdr:nvPicPr>
        <xdr:cNvPr id="80" name="Imagem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132666" y="57552166"/>
          <a:ext cx="1015850" cy="1492250"/>
        </a:xfrm>
        <a:prstGeom prst="rect">
          <a:avLst/>
        </a:prstGeom>
      </xdr:spPr>
    </xdr:pic>
    <xdr:clientData/>
  </xdr:twoCellAnchor>
  <xdr:twoCellAnchor editAs="oneCell">
    <xdr:from>
      <xdr:col>1</xdr:col>
      <xdr:colOff>1862667</xdr:colOff>
      <xdr:row>38</xdr:row>
      <xdr:rowOff>56127</xdr:rowOff>
    </xdr:from>
    <xdr:to>
      <xdr:col>1</xdr:col>
      <xdr:colOff>2846917</xdr:colOff>
      <xdr:row>39</xdr:row>
      <xdr:rowOff>657554</xdr:rowOff>
    </xdr:to>
    <xdr:pic>
      <xdr:nvPicPr>
        <xdr:cNvPr id="81" name="Imagem 80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143250" y="56147794"/>
          <a:ext cx="984250" cy="1363427"/>
        </a:xfrm>
        <a:prstGeom prst="rect">
          <a:avLst/>
        </a:prstGeom>
      </xdr:spPr>
    </xdr:pic>
    <xdr:clientData/>
  </xdr:twoCellAnchor>
  <xdr:twoCellAnchor editAs="oneCell">
    <xdr:from>
      <xdr:col>1</xdr:col>
      <xdr:colOff>105833</xdr:colOff>
      <xdr:row>46</xdr:row>
      <xdr:rowOff>184733</xdr:rowOff>
    </xdr:from>
    <xdr:to>
      <xdr:col>1</xdr:col>
      <xdr:colOff>1714500</xdr:colOff>
      <xdr:row>46</xdr:row>
      <xdr:rowOff>2328045</xdr:rowOff>
    </xdr:to>
    <xdr:pic>
      <xdr:nvPicPr>
        <xdr:cNvPr id="83" name="Imagem 82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6416" y="62372400"/>
          <a:ext cx="1608667" cy="2143312"/>
        </a:xfrm>
        <a:prstGeom prst="rect">
          <a:avLst/>
        </a:prstGeom>
      </xdr:spPr>
    </xdr:pic>
    <xdr:clientData/>
  </xdr:twoCellAnchor>
  <xdr:twoCellAnchor editAs="oneCell">
    <xdr:from>
      <xdr:col>1</xdr:col>
      <xdr:colOff>1827184</xdr:colOff>
      <xdr:row>46</xdr:row>
      <xdr:rowOff>243416</xdr:rowOff>
    </xdr:from>
    <xdr:to>
      <xdr:col>1</xdr:col>
      <xdr:colOff>2818678</xdr:colOff>
      <xdr:row>46</xdr:row>
      <xdr:rowOff>2328333</xdr:rowOff>
    </xdr:to>
    <xdr:pic>
      <xdr:nvPicPr>
        <xdr:cNvPr id="84" name="Imagem 83">
          <a:extLst>
            <a:ext uri="{FF2B5EF4-FFF2-40B4-BE49-F238E27FC236}">
              <a16:creationId xmlns:a16="http://schemas.microsoft.com/office/drawing/2014/main" id="{00000000-0008-0000-04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107767" y="62431083"/>
          <a:ext cx="991494" cy="2084917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1514967</xdr:colOff>
      <xdr:row>15</xdr:row>
      <xdr:rowOff>783166</xdr:rowOff>
    </xdr:from>
    <xdr:to>
      <xdr:col>1</xdr:col>
      <xdr:colOff>2859529</xdr:colOff>
      <xdr:row>15</xdr:row>
      <xdr:rowOff>2433676</xdr:rowOff>
    </xdr:to>
    <xdr:pic>
      <xdr:nvPicPr>
        <xdr:cNvPr id="85" name="Imagem 84">
          <a:extLst>
            <a:ext uri="{FF2B5EF4-FFF2-40B4-BE49-F238E27FC236}">
              <a16:creationId xmlns:a16="http://schemas.microsoft.com/office/drawing/2014/main" id="{00000000-0008-0000-04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95550" y="16203083"/>
          <a:ext cx="1344562" cy="1650510"/>
        </a:xfrm>
        <a:prstGeom prst="rect">
          <a:avLst/>
        </a:prstGeom>
      </xdr:spPr>
    </xdr:pic>
    <xdr:clientData/>
  </xdr:twoCellAnchor>
  <xdr:twoCellAnchor editAs="oneCell">
    <xdr:from>
      <xdr:col>1</xdr:col>
      <xdr:colOff>571499</xdr:colOff>
      <xdr:row>16</xdr:row>
      <xdr:rowOff>158748</xdr:rowOff>
    </xdr:from>
    <xdr:to>
      <xdr:col>1</xdr:col>
      <xdr:colOff>2394900</xdr:colOff>
      <xdr:row>16</xdr:row>
      <xdr:rowOff>2307165</xdr:rowOff>
    </xdr:to>
    <xdr:pic>
      <xdr:nvPicPr>
        <xdr:cNvPr id="86" name="Imagem 85">
          <a:extLst>
            <a:ext uri="{FF2B5EF4-FFF2-40B4-BE49-F238E27FC236}">
              <a16:creationId xmlns:a16="http://schemas.microsoft.com/office/drawing/2014/main" id="{00000000-0008-0000-04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52082" y="18108081"/>
          <a:ext cx="1823401" cy="2148417"/>
        </a:xfrm>
        <a:prstGeom prst="rect">
          <a:avLst/>
        </a:prstGeom>
      </xdr:spPr>
    </xdr:pic>
    <xdr:clientData/>
  </xdr:twoCellAnchor>
  <xdr:twoCellAnchor editAs="oneCell">
    <xdr:from>
      <xdr:col>1</xdr:col>
      <xdr:colOff>1418167</xdr:colOff>
      <xdr:row>33</xdr:row>
      <xdr:rowOff>1185333</xdr:rowOff>
    </xdr:from>
    <xdr:to>
      <xdr:col>1</xdr:col>
      <xdr:colOff>2868084</xdr:colOff>
      <xdr:row>34</xdr:row>
      <xdr:rowOff>1443878</xdr:rowOff>
    </xdr:to>
    <xdr:pic>
      <xdr:nvPicPr>
        <xdr:cNvPr id="88" name="Imagem 87">
          <a:extLst>
            <a:ext uri="{FF2B5EF4-FFF2-40B4-BE49-F238E27FC236}">
              <a16:creationId xmlns:a16="http://schemas.microsoft.com/office/drawing/2014/main" id="{00000000-0008-0000-04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98750" y="51562000"/>
          <a:ext cx="1449917" cy="1782545"/>
        </a:xfrm>
        <a:prstGeom prst="rect">
          <a:avLst/>
        </a:prstGeom>
      </xdr:spPr>
    </xdr:pic>
    <xdr:clientData/>
  </xdr:twoCellAnchor>
  <xdr:twoCellAnchor editAs="oneCell">
    <xdr:from>
      <xdr:col>1</xdr:col>
      <xdr:colOff>52917</xdr:colOff>
      <xdr:row>35</xdr:row>
      <xdr:rowOff>84667</xdr:rowOff>
    </xdr:from>
    <xdr:to>
      <xdr:col>1</xdr:col>
      <xdr:colOff>1242367</xdr:colOff>
      <xdr:row>36</xdr:row>
      <xdr:rowOff>684239</xdr:rowOff>
    </xdr:to>
    <xdr:pic>
      <xdr:nvPicPr>
        <xdr:cNvPr id="89" name="Imagem 88">
          <a:extLst>
            <a:ext uri="{FF2B5EF4-FFF2-40B4-BE49-F238E27FC236}">
              <a16:creationId xmlns:a16="http://schemas.microsoft.com/office/drawing/2014/main" id="{00000000-0008-0000-04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500" y="53509334"/>
          <a:ext cx="1189450" cy="1488572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889001</xdr:colOff>
      <xdr:row>36</xdr:row>
      <xdr:rowOff>571475</xdr:rowOff>
    </xdr:from>
    <xdr:to>
      <xdr:col>1</xdr:col>
      <xdr:colOff>1830917</xdr:colOff>
      <xdr:row>37</xdr:row>
      <xdr:rowOff>855690</xdr:rowOff>
    </xdr:to>
    <xdr:pic>
      <xdr:nvPicPr>
        <xdr:cNvPr id="90" name="Imagem 89">
          <a:extLst>
            <a:ext uri="{FF2B5EF4-FFF2-40B4-BE49-F238E27FC236}">
              <a16:creationId xmlns:a16="http://schemas.microsoft.com/office/drawing/2014/main" id="{00000000-0008-0000-04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69584" y="54885142"/>
          <a:ext cx="941916" cy="117321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42</xdr:row>
      <xdr:rowOff>42333</xdr:rowOff>
    </xdr:from>
    <xdr:to>
      <xdr:col>1</xdr:col>
      <xdr:colOff>1502835</xdr:colOff>
      <xdr:row>44</xdr:row>
      <xdr:rowOff>298513</xdr:rowOff>
    </xdr:to>
    <xdr:pic>
      <xdr:nvPicPr>
        <xdr:cNvPr id="91" name="Imagem 90">
          <a:extLst>
            <a:ext uri="{FF2B5EF4-FFF2-40B4-BE49-F238E27FC236}">
              <a16:creationId xmlns:a16="http://schemas.microsoft.com/office/drawing/2014/main" id="{00000000-0008-0000-04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75834" y="59182000"/>
          <a:ext cx="1407584" cy="1780180"/>
        </a:xfrm>
        <a:prstGeom prst="rect">
          <a:avLst/>
        </a:prstGeom>
      </xdr:spPr>
    </xdr:pic>
    <xdr:clientData/>
  </xdr:twoCellAnchor>
  <xdr:twoCellAnchor editAs="oneCell">
    <xdr:from>
      <xdr:col>1</xdr:col>
      <xdr:colOff>1746251</xdr:colOff>
      <xdr:row>44</xdr:row>
      <xdr:rowOff>63500</xdr:rowOff>
    </xdr:from>
    <xdr:to>
      <xdr:col>1</xdr:col>
      <xdr:colOff>2793158</xdr:colOff>
      <xdr:row>45</xdr:row>
      <xdr:rowOff>673630</xdr:rowOff>
    </xdr:to>
    <xdr:pic>
      <xdr:nvPicPr>
        <xdr:cNvPr id="92" name="Imagem 91">
          <a:extLst>
            <a:ext uri="{FF2B5EF4-FFF2-40B4-BE49-F238E27FC236}">
              <a16:creationId xmlns:a16="http://schemas.microsoft.com/office/drawing/2014/main" id="{00000000-0008-0000-04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26834" y="60727167"/>
          <a:ext cx="1046907" cy="1372130"/>
        </a:xfrm>
        <a:prstGeom prst="rect">
          <a:avLst/>
        </a:prstGeom>
      </xdr:spPr>
    </xdr:pic>
    <xdr:clientData/>
  </xdr:twoCellAnchor>
  <xdr:twoCellAnchor editAs="oneCell">
    <xdr:from>
      <xdr:col>1</xdr:col>
      <xdr:colOff>349252</xdr:colOff>
      <xdr:row>44</xdr:row>
      <xdr:rowOff>296332</xdr:rowOff>
    </xdr:from>
    <xdr:to>
      <xdr:col>1</xdr:col>
      <xdr:colOff>1291811</xdr:colOff>
      <xdr:row>45</xdr:row>
      <xdr:rowOff>731869</xdr:rowOff>
    </xdr:to>
    <xdr:pic>
      <xdr:nvPicPr>
        <xdr:cNvPr id="93" name="Imagem 92">
          <a:extLst>
            <a:ext uri="{FF2B5EF4-FFF2-40B4-BE49-F238E27FC236}">
              <a16:creationId xmlns:a16="http://schemas.microsoft.com/office/drawing/2014/main" id="{00000000-0008-0000-04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9835" y="60959999"/>
          <a:ext cx="942559" cy="1197537"/>
        </a:xfrm>
        <a:prstGeom prst="rect">
          <a:avLst/>
        </a:prstGeom>
      </xdr:spPr>
    </xdr:pic>
    <xdr:clientData/>
  </xdr:twoCellAnchor>
  <xdr:twoCellAnchor editAs="oneCell">
    <xdr:from>
      <xdr:col>1</xdr:col>
      <xdr:colOff>1579564</xdr:colOff>
      <xdr:row>48</xdr:row>
      <xdr:rowOff>730250</xdr:rowOff>
    </xdr:from>
    <xdr:to>
      <xdr:col>1</xdr:col>
      <xdr:colOff>2841626</xdr:colOff>
      <xdr:row>48</xdr:row>
      <xdr:rowOff>2412999</xdr:rowOff>
    </xdr:to>
    <xdr:pic>
      <xdr:nvPicPr>
        <xdr:cNvPr id="94" name="Imagem 93">
          <a:extLst>
            <a:ext uri="{FF2B5EF4-FFF2-40B4-BE49-F238E27FC236}">
              <a16:creationId xmlns:a16="http://schemas.microsoft.com/office/drawing/2014/main" id="{00000000-0008-0000-04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60147" y="67976750"/>
          <a:ext cx="1262062" cy="1682749"/>
        </a:xfrm>
        <a:prstGeom prst="rect">
          <a:avLst/>
        </a:prstGeom>
      </xdr:spPr>
    </xdr:pic>
    <xdr:clientData/>
  </xdr:twoCellAnchor>
  <xdr:twoCellAnchor editAs="oneCell">
    <xdr:from>
      <xdr:col>1</xdr:col>
      <xdr:colOff>1489537</xdr:colOff>
      <xdr:row>49</xdr:row>
      <xdr:rowOff>497416</xdr:rowOff>
    </xdr:from>
    <xdr:to>
      <xdr:col>1</xdr:col>
      <xdr:colOff>2899833</xdr:colOff>
      <xdr:row>49</xdr:row>
      <xdr:rowOff>2466424</xdr:rowOff>
    </xdr:to>
    <xdr:pic>
      <xdr:nvPicPr>
        <xdr:cNvPr id="95" name="Imagem 94">
          <a:extLst>
            <a:ext uri="{FF2B5EF4-FFF2-40B4-BE49-F238E27FC236}">
              <a16:creationId xmlns:a16="http://schemas.microsoft.com/office/drawing/2014/main" id="{00000000-0008-0000-04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70120" y="70273333"/>
          <a:ext cx="1410296" cy="1969008"/>
        </a:xfrm>
        <a:prstGeom prst="rect">
          <a:avLst/>
        </a:prstGeom>
      </xdr:spPr>
    </xdr:pic>
    <xdr:clientData/>
  </xdr:twoCellAnchor>
  <xdr:twoCellAnchor editAs="oneCell">
    <xdr:from>
      <xdr:col>1</xdr:col>
      <xdr:colOff>1550888</xdr:colOff>
      <xdr:row>52</xdr:row>
      <xdr:rowOff>656166</xdr:rowOff>
    </xdr:from>
    <xdr:to>
      <xdr:col>1</xdr:col>
      <xdr:colOff>2895681</xdr:colOff>
      <xdr:row>52</xdr:row>
      <xdr:rowOff>2446369</xdr:rowOff>
    </xdr:to>
    <xdr:pic>
      <xdr:nvPicPr>
        <xdr:cNvPr id="4096" name="Imagem 4095">
          <a:extLst>
            <a:ext uri="{FF2B5EF4-FFF2-40B4-BE49-F238E27FC236}">
              <a16:creationId xmlns:a16="http://schemas.microsoft.com/office/drawing/2014/main" id="{00000000-0008-0000-0400-0000001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31471" y="76009499"/>
          <a:ext cx="1344793" cy="1790203"/>
        </a:xfrm>
        <a:prstGeom prst="rect">
          <a:avLst/>
        </a:prstGeom>
      </xdr:spPr>
    </xdr:pic>
    <xdr:clientData/>
  </xdr:twoCellAnchor>
  <xdr:twoCellAnchor editAs="oneCell">
    <xdr:from>
      <xdr:col>1</xdr:col>
      <xdr:colOff>1534583</xdr:colOff>
      <xdr:row>53</xdr:row>
      <xdr:rowOff>423334</xdr:rowOff>
    </xdr:from>
    <xdr:to>
      <xdr:col>1</xdr:col>
      <xdr:colOff>2782219</xdr:colOff>
      <xdr:row>53</xdr:row>
      <xdr:rowOff>2373311</xdr:rowOff>
    </xdr:to>
    <xdr:pic>
      <xdr:nvPicPr>
        <xdr:cNvPr id="4098" name="Imagem 4097">
          <a:extLst>
            <a:ext uri="{FF2B5EF4-FFF2-40B4-BE49-F238E27FC236}">
              <a16:creationId xmlns:a16="http://schemas.microsoft.com/office/drawing/2014/main" id="{00000000-0008-0000-0400-0000021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15166" y="78306084"/>
          <a:ext cx="1247636" cy="1949977"/>
        </a:xfrm>
        <a:prstGeom prst="rect">
          <a:avLst/>
        </a:prstGeom>
      </xdr:spPr>
    </xdr:pic>
    <xdr:clientData/>
  </xdr:twoCellAnchor>
  <xdr:twoCellAnchor editAs="oneCell">
    <xdr:from>
      <xdr:col>1</xdr:col>
      <xdr:colOff>1557810</xdr:colOff>
      <xdr:row>56</xdr:row>
      <xdr:rowOff>677332</xdr:rowOff>
    </xdr:from>
    <xdr:to>
      <xdr:col>1</xdr:col>
      <xdr:colOff>2869377</xdr:colOff>
      <xdr:row>56</xdr:row>
      <xdr:rowOff>2444749</xdr:rowOff>
    </xdr:to>
    <xdr:pic>
      <xdr:nvPicPr>
        <xdr:cNvPr id="4099" name="Imagem 4098">
          <a:extLst>
            <a:ext uri="{FF2B5EF4-FFF2-40B4-BE49-F238E27FC236}">
              <a16:creationId xmlns:a16="http://schemas.microsoft.com/office/drawing/2014/main" id="{00000000-0008-0000-0400-0000031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38393" y="84137499"/>
          <a:ext cx="1311567" cy="1767417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1587500</xdr:colOff>
      <xdr:row>57</xdr:row>
      <xdr:rowOff>654459</xdr:rowOff>
    </xdr:from>
    <xdr:to>
      <xdr:col>1</xdr:col>
      <xdr:colOff>2846918</xdr:colOff>
      <xdr:row>57</xdr:row>
      <xdr:rowOff>2437958</xdr:rowOff>
    </xdr:to>
    <xdr:pic>
      <xdr:nvPicPr>
        <xdr:cNvPr id="4100" name="Imagem 4099">
          <a:extLst>
            <a:ext uri="{FF2B5EF4-FFF2-40B4-BE49-F238E27FC236}">
              <a16:creationId xmlns:a16="http://schemas.microsoft.com/office/drawing/2014/main" id="{00000000-0008-0000-0400-0000041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68083" y="86644042"/>
          <a:ext cx="1259418" cy="1783499"/>
        </a:xfrm>
        <a:prstGeom prst="rect">
          <a:avLst/>
        </a:prstGeom>
      </xdr:spPr>
    </xdr:pic>
    <xdr:clientData/>
  </xdr:twoCellAnchor>
  <xdr:twoCellAnchor editAs="oneCell">
    <xdr:from>
      <xdr:col>1</xdr:col>
      <xdr:colOff>1563640</xdr:colOff>
      <xdr:row>60</xdr:row>
      <xdr:rowOff>656167</xdr:rowOff>
    </xdr:from>
    <xdr:to>
      <xdr:col>1</xdr:col>
      <xdr:colOff>2904500</xdr:colOff>
      <xdr:row>60</xdr:row>
      <xdr:rowOff>2465917</xdr:rowOff>
    </xdr:to>
    <xdr:pic>
      <xdr:nvPicPr>
        <xdr:cNvPr id="4101" name="Imagem 4100">
          <a:extLst>
            <a:ext uri="{FF2B5EF4-FFF2-40B4-BE49-F238E27FC236}">
              <a16:creationId xmlns:a16="http://schemas.microsoft.com/office/drawing/2014/main" id="{00000000-0008-0000-0400-0000051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44223" y="92223167"/>
          <a:ext cx="1340860" cy="1809750"/>
        </a:xfrm>
        <a:prstGeom prst="rect">
          <a:avLst/>
        </a:prstGeom>
      </xdr:spPr>
    </xdr:pic>
    <xdr:clientData/>
  </xdr:twoCellAnchor>
  <xdr:twoCellAnchor editAs="oneCell">
    <xdr:from>
      <xdr:col>1</xdr:col>
      <xdr:colOff>1534584</xdr:colOff>
      <xdr:row>68</xdr:row>
      <xdr:rowOff>42333</xdr:rowOff>
    </xdr:from>
    <xdr:to>
      <xdr:col>1</xdr:col>
      <xdr:colOff>2540000</xdr:colOff>
      <xdr:row>68</xdr:row>
      <xdr:rowOff>2470508</xdr:rowOff>
    </xdr:to>
    <xdr:pic>
      <xdr:nvPicPr>
        <xdr:cNvPr id="4102" name="Imagem 4101">
          <a:extLst>
            <a:ext uri="{FF2B5EF4-FFF2-40B4-BE49-F238E27FC236}">
              <a16:creationId xmlns:a16="http://schemas.microsoft.com/office/drawing/2014/main" id="{00000000-0008-0000-0400-0000061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15167" y="102245583"/>
          <a:ext cx="1005416" cy="242817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1460501</xdr:colOff>
      <xdr:row>69</xdr:row>
      <xdr:rowOff>42333</xdr:rowOff>
    </xdr:from>
    <xdr:to>
      <xdr:col>1</xdr:col>
      <xdr:colOff>2419641</xdr:colOff>
      <xdr:row>69</xdr:row>
      <xdr:rowOff>2465917</xdr:rowOff>
    </xdr:to>
    <xdr:pic>
      <xdr:nvPicPr>
        <xdr:cNvPr id="4103" name="Imagem 4102">
          <a:extLst>
            <a:ext uri="{FF2B5EF4-FFF2-40B4-BE49-F238E27FC236}">
              <a16:creationId xmlns:a16="http://schemas.microsoft.com/office/drawing/2014/main" id="{00000000-0008-0000-0400-0000071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41084" y="104775000"/>
          <a:ext cx="959140" cy="2423584"/>
        </a:xfrm>
        <a:prstGeom prst="rect">
          <a:avLst/>
        </a:prstGeom>
      </xdr:spPr>
    </xdr:pic>
    <xdr:clientData/>
  </xdr:twoCellAnchor>
  <xdr:twoCellAnchor editAs="oneCell">
    <xdr:from>
      <xdr:col>1</xdr:col>
      <xdr:colOff>42334</xdr:colOff>
      <xdr:row>67</xdr:row>
      <xdr:rowOff>42333</xdr:rowOff>
    </xdr:from>
    <xdr:to>
      <xdr:col>1</xdr:col>
      <xdr:colOff>1534584</xdr:colOff>
      <xdr:row>67</xdr:row>
      <xdr:rowOff>1897981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2917" y="102245583"/>
          <a:ext cx="1492250" cy="1855648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1587500</xdr:colOff>
      <xdr:row>67</xdr:row>
      <xdr:rowOff>486834</xdr:rowOff>
    </xdr:from>
    <xdr:to>
      <xdr:col>1</xdr:col>
      <xdr:colOff>2870877</xdr:colOff>
      <xdr:row>67</xdr:row>
      <xdr:rowOff>2402417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68083" y="102690084"/>
          <a:ext cx="1283377" cy="1915583"/>
        </a:xfrm>
        <a:prstGeom prst="rect">
          <a:avLst/>
        </a:prstGeom>
      </xdr:spPr>
    </xdr:pic>
    <xdr:clientData/>
  </xdr:twoCellAnchor>
  <xdr:twoCellAnchor editAs="oneCell">
    <xdr:from>
      <xdr:col>1</xdr:col>
      <xdr:colOff>179918</xdr:colOff>
      <xdr:row>6</xdr:row>
      <xdr:rowOff>415926</xdr:rowOff>
    </xdr:from>
    <xdr:to>
      <xdr:col>1</xdr:col>
      <xdr:colOff>1242512</xdr:colOff>
      <xdr:row>8</xdr:row>
      <xdr:rowOff>564092</xdr:rowOff>
    </xdr:to>
    <xdr:pic>
      <xdr:nvPicPr>
        <xdr:cNvPr id="99" name="Imagem 98">
          <a:extLst>
            <a:ext uri="{FF2B5EF4-FFF2-40B4-BE49-F238E27FC236}">
              <a16:creationId xmlns:a16="http://schemas.microsoft.com/office/drawing/2014/main" id="{00000000-0008-0000-04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0501" y="2860676"/>
          <a:ext cx="1062594" cy="1396999"/>
        </a:xfrm>
        <a:prstGeom prst="rect">
          <a:avLst/>
        </a:prstGeom>
      </xdr:spPr>
    </xdr:pic>
    <xdr:clientData/>
  </xdr:twoCellAnchor>
  <xdr:twoCellAnchor editAs="oneCell">
    <xdr:from>
      <xdr:col>1</xdr:col>
      <xdr:colOff>1598083</xdr:colOff>
      <xdr:row>6</xdr:row>
      <xdr:rowOff>473636</xdr:rowOff>
    </xdr:from>
    <xdr:to>
      <xdr:col>1</xdr:col>
      <xdr:colOff>2624667</xdr:colOff>
      <xdr:row>8</xdr:row>
      <xdr:rowOff>529168</xdr:rowOff>
    </xdr:to>
    <xdr:pic>
      <xdr:nvPicPr>
        <xdr:cNvPr id="101" name="Imagem 100">
          <a:extLst>
            <a:ext uri="{FF2B5EF4-FFF2-40B4-BE49-F238E27FC236}">
              <a16:creationId xmlns:a16="http://schemas.microsoft.com/office/drawing/2014/main" id="{00000000-0008-0000-04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78666" y="2918386"/>
          <a:ext cx="1026584" cy="1304365"/>
        </a:xfrm>
        <a:prstGeom prst="rect">
          <a:avLst/>
        </a:prstGeom>
      </xdr:spPr>
    </xdr:pic>
    <xdr:clientData/>
  </xdr:twoCellAnchor>
  <xdr:twoCellAnchor editAs="oneCell">
    <xdr:from>
      <xdr:col>1</xdr:col>
      <xdr:colOff>550334</xdr:colOff>
      <xdr:row>9</xdr:row>
      <xdr:rowOff>137583</xdr:rowOff>
    </xdr:from>
    <xdr:to>
      <xdr:col>1</xdr:col>
      <xdr:colOff>2225910</xdr:colOff>
      <xdr:row>9</xdr:row>
      <xdr:rowOff>2360083</xdr:rowOff>
    </xdr:to>
    <xdr:pic>
      <xdr:nvPicPr>
        <xdr:cNvPr id="102" name="Imagem 101">
          <a:extLst>
            <a:ext uri="{FF2B5EF4-FFF2-40B4-BE49-F238E27FC236}">
              <a16:creationId xmlns:a16="http://schemas.microsoft.com/office/drawing/2014/main" id="{00000000-0008-0000-04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30917" y="4455583"/>
          <a:ext cx="1675576" cy="2222500"/>
        </a:xfrm>
        <a:prstGeom prst="rect">
          <a:avLst/>
        </a:prstGeom>
      </xdr:spPr>
    </xdr:pic>
    <xdr:clientData/>
  </xdr:twoCellAnchor>
  <xdr:twoCellAnchor editAs="oneCell">
    <xdr:from>
      <xdr:col>1</xdr:col>
      <xdr:colOff>74083</xdr:colOff>
      <xdr:row>65</xdr:row>
      <xdr:rowOff>52917</xdr:rowOff>
    </xdr:from>
    <xdr:to>
      <xdr:col>1</xdr:col>
      <xdr:colOff>1555750</xdr:colOff>
      <xdr:row>65</xdr:row>
      <xdr:rowOff>2065749</xdr:rowOff>
    </xdr:to>
    <xdr:pic>
      <xdr:nvPicPr>
        <xdr:cNvPr id="104" name="Imagem 103">
          <a:extLst>
            <a:ext uri="{FF2B5EF4-FFF2-40B4-BE49-F238E27FC236}">
              <a16:creationId xmlns:a16="http://schemas.microsoft.com/office/drawing/2014/main" id="{00000000-0008-0000-04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54666" y="102827667"/>
          <a:ext cx="1481667" cy="2012832"/>
        </a:xfrm>
        <a:prstGeom prst="rect">
          <a:avLst/>
        </a:prstGeom>
      </xdr:spPr>
    </xdr:pic>
    <xdr:clientData/>
  </xdr:twoCellAnchor>
  <xdr:twoCellAnchor editAs="oneCell">
    <xdr:from>
      <xdr:col>1</xdr:col>
      <xdr:colOff>1629835</xdr:colOff>
      <xdr:row>65</xdr:row>
      <xdr:rowOff>687916</xdr:rowOff>
    </xdr:from>
    <xdr:to>
      <xdr:col>1</xdr:col>
      <xdr:colOff>2878669</xdr:colOff>
      <xdr:row>65</xdr:row>
      <xdr:rowOff>2467600</xdr:rowOff>
    </xdr:to>
    <xdr:pic>
      <xdr:nvPicPr>
        <xdr:cNvPr id="105" name="Imagem 104">
          <a:extLst>
            <a:ext uri="{FF2B5EF4-FFF2-40B4-BE49-F238E27FC236}">
              <a16:creationId xmlns:a16="http://schemas.microsoft.com/office/drawing/2014/main" id="{00000000-0008-0000-04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910418" y="103462666"/>
          <a:ext cx="1248834" cy="1779684"/>
        </a:xfrm>
        <a:prstGeom prst="rect">
          <a:avLst/>
        </a:prstGeom>
      </xdr:spPr>
    </xdr:pic>
    <xdr:clientData/>
  </xdr:twoCellAnchor>
  <xdr:twoCellAnchor editAs="oneCell">
    <xdr:from>
      <xdr:col>1</xdr:col>
      <xdr:colOff>42334</xdr:colOff>
      <xdr:row>66</xdr:row>
      <xdr:rowOff>10585</xdr:rowOff>
    </xdr:from>
    <xdr:to>
      <xdr:col>1</xdr:col>
      <xdr:colOff>1648771</xdr:colOff>
      <xdr:row>66</xdr:row>
      <xdr:rowOff>2190751</xdr:rowOff>
    </xdr:to>
    <xdr:pic>
      <xdr:nvPicPr>
        <xdr:cNvPr id="108" name="Imagem 107">
          <a:extLst>
            <a:ext uri="{FF2B5EF4-FFF2-40B4-BE49-F238E27FC236}">
              <a16:creationId xmlns:a16="http://schemas.microsoft.com/office/drawing/2014/main" id="{00000000-0008-0000-04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2917" y="105314752"/>
          <a:ext cx="1606437" cy="2180166"/>
        </a:xfrm>
        <a:prstGeom prst="rect">
          <a:avLst/>
        </a:prstGeom>
      </xdr:spPr>
    </xdr:pic>
    <xdr:clientData/>
  </xdr:twoCellAnchor>
  <xdr:twoCellAnchor editAs="oneCell">
    <xdr:from>
      <xdr:col>1</xdr:col>
      <xdr:colOff>1746248</xdr:colOff>
      <xdr:row>66</xdr:row>
      <xdr:rowOff>804334</xdr:rowOff>
    </xdr:from>
    <xdr:to>
      <xdr:col>1</xdr:col>
      <xdr:colOff>2863467</xdr:colOff>
      <xdr:row>66</xdr:row>
      <xdr:rowOff>2410770</xdr:rowOff>
    </xdr:to>
    <xdr:pic>
      <xdr:nvPicPr>
        <xdr:cNvPr id="109" name="Imagem 108">
          <a:extLst>
            <a:ext uri="{FF2B5EF4-FFF2-40B4-BE49-F238E27FC236}">
              <a16:creationId xmlns:a16="http://schemas.microsoft.com/office/drawing/2014/main" id="{00000000-0008-0000-04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26831" y="106108501"/>
          <a:ext cx="1117219" cy="160643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243417</xdr:colOff>
      <xdr:row>4</xdr:row>
      <xdr:rowOff>391584</xdr:rowOff>
    </xdr:from>
    <xdr:to>
      <xdr:col>1</xdr:col>
      <xdr:colOff>1852941</xdr:colOff>
      <xdr:row>4</xdr:row>
      <xdr:rowOff>991584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0" y="963084"/>
          <a:ext cx="1609524" cy="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328084</xdr:colOff>
      <xdr:row>5</xdr:row>
      <xdr:rowOff>529167</xdr:rowOff>
    </xdr:from>
    <xdr:to>
      <xdr:col>1</xdr:col>
      <xdr:colOff>2042583</xdr:colOff>
      <xdr:row>5</xdr:row>
      <xdr:rowOff>1184869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08667" y="2624667"/>
          <a:ext cx="1714499" cy="655702"/>
        </a:xfrm>
        <a:prstGeom prst="rect">
          <a:avLst/>
        </a:prstGeom>
      </xdr:spPr>
    </xdr:pic>
    <xdr:clientData/>
  </xdr:twoCellAnchor>
  <xdr:twoCellAnchor editAs="oneCell">
    <xdr:from>
      <xdr:col>1</xdr:col>
      <xdr:colOff>359833</xdr:colOff>
      <xdr:row>6</xdr:row>
      <xdr:rowOff>148167</xdr:rowOff>
    </xdr:from>
    <xdr:to>
      <xdr:col>1</xdr:col>
      <xdr:colOff>1874119</xdr:colOff>
      <xdr:row>6</xdr:row>
      <xdr:rowOff>852929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40416" y="3767667"/>
          <a:ext cx="1514286" cy="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328083</xdr:colOff>
      <xdr:row>7</xdr:row>
      <xdr:rowOff>63500</xdr:rowOff>
    </xdr:from>
    <xdr:to>
      <xdr:col>1</xdr:col>
      <xdr:colOff>1862359</xdr:colOff>
      <xdr:row>7</xdr:row>
      <xdr:rowOff>762749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08666" y="4688417"/>
          <a:ext cx="1534276" cy="699249"/>
        </a:xfrm>
        <a:prstGeom prst="rect">
          <a:avLst/>
        </a:prstGeom>
      </xdr:spPr>
    </xdr:pic>
    <xdr:clientData/>
  </xdr:twoCellAnchor>
  <xdr:twoCellAnchor editAs="oneCell">
    <xdr:from>
      <xdr:col>1</xdr:col>
      <xdr:colOff>306916</xdr:colOff>
      <xdr:row>14</xdr:row>
      <xdr:rowOff>63500</xdr:rowOff>
    </xdr:from>
    <xdr:to>
      <xdr:col>1</xdr:col>
      <xdr:colOff>2040249</xdr:colOff>
      <xdr:row>14</xdr:row>
      <xdr:rowOff>939690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87499" y="5693833"/>
          <a:ext cx="1733333" cy="8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338667</xdr:colOff>
      <xdr:row>14</xdr:row>
      <xdr:rowOff>963083</xdr:rowOff>
    </xdr:from>
    <xdr:to>
      <xdr:col>1</xdr:col>
      <xdr:colOff>1968501</xdr:colOff>
      <xdr:row>15</xdr:row>
      <xdr:rowOff>674137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19250" y="6593416"/>
          <a:ext cx="1629834" cy="716471"/>
        </a:xfrm>
        <a:prstGeom prst="rect">
          <a:avLst/>
        </a:prstGeom>
      </xdr:spPr>
    </xdr:pic>
    <xdr:clientData/>
  </xdr:twoCellAnchor>
  <xdr:twoCellAnchor editAs="oneCell">
    <xdr:from>
      <xdr:col>1</xdr:col>
      <xdr:colOff>349250</xdr:colOff>
      <xdr:row>17</xdr:row>
      <xdr:rowOff>381000</xdr:rowOff>
    </xdr:from>
    <xdr:to>
      <xdr:col>1</xdr:col>
      <xdr:colOff>1987345</xdr:colOff>
      <xdr:row>17</xdr:row>
      <xdr:rowOff>1152429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29833" y="9027583"/>
          <a:ext cx="1638095" cy="7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18</xdr:row>
      <xdr:rowOff>42333</xdr:rowOff>
    </xdr:from>
    <xdr:to>
      <xdr:col>1</xdr:col>
      <xdr:colOff>1873250</xdr:colOff>
      <xdr:row>18</xdr:row>
      <xdr:rowOff>824130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02833" y="10212916"/>
          <a:ext cx="1651000" cy="781797"/>
        </a:xfrm>
        <a:prstGeom prst="rect">
          <a:avLst/>
        </a:prstGeom>
      </xdr:spPr>
    </xdr:pic>
    <xdr:clientData/>
  </xdr:twoCellAnchor>
  <xdr:twoCellAnchor editAs="oneCell">
    <xdr:from>
      <xdr:col>1</xdr:col>
      <xdr:colOff>349250</xdr:colOff>
      <xdr:row>20</xdr:row>
      <xdr:rowOff>222250</xdr:rowOff>
    </xdr:from>
    <xdr:to>
      <xdr:col>1</xdr:col>
      <xdr:colOff>1773821</xdr:colOff>
      <xdr:row>20</xdr:row>
      <xdr:rowOff>1171964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9833" y="12403667"/>
          <a:ext cx="1424571" cy="949714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21</xdr:row>
      <xdr:rowOff>359834</xdr:rowOff>
    </xdr:from>
    <xdr:to>
      <xdr:col>1</xdr:col>
      <xdr:colOff>2063748</xdr:colOff>
      <xdr:row>21</xdr:row>
      <xdr:rowOff>1174731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1583" y="14065251"/>
          <a:ext cx="1682748" cy="814897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15</xdr:row>
      <xdr:rowOff>867833</xdr:rowOff>
    </xdr:from>
    <xdr:to>
      <xdr:col>1</xdr:col>
      <xdr:colOff>2021417</xdr:colOff>
      <xdr:row>16</xdr:row>
      <xdr:rowOff>724257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02833" y="7503583"/>
          <a:ext cx="1799167" cy="861839"/>
        </a:xfrm>
        <a:prstGeom prst="rect">
          <a:avLst/>
        </a:prstGeom>
      </xdr:spPr>
    </xdr:pic>
    <xdr:clientData/>
  </xdr:twoCellAnchor>
  <xdr:twoCellAnchor editAs="oneCell">
    <xdr:from>
      <xdr:col>1</xdr:col>
      <xdr:colOff>169333</xdr:colOff>
      <xdr:row>19</xdr:row>
      <xdr:rowOff>10583</xdr:rowOff>
    </xdr:from>
    <xdr:to>
      <xdr:col>1</xdr:col>
      <xdr:colOff>1915583</xdr:colOff>
      <xdr:row>19</xdr:row>
      <xdr:rowOff>785328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49916" y="11186583"/>
          <a:ext cx="1746250" cy="774745"/>
        </a:xfrm>
        <a:prstGeom prst="rect">
          <a:avLst/>
        </a:prstGeom>
      </xdr:spPr>
    </xdr:pic>
    <xdr:clientData/>
  </xdr:twoCellAnchor>
  <xdr:twoCellAnchor editAs="oneCell">
    <xdr:from>
      <xdr:col>1</xdr:col>
      <xdr:colOff>306917</xdr:colOff>
      <xdr:row>8</xdr:row>
      <xdr:rowOff>306916</xdr:rowOff>
    </xdr:from>
    <xdr:to>
      <xdr:col>1</xdr:col>
      <xdr:colOff>1903179</xdr:colOff>
      <xdr:row>8</xdr:row>
      <xdr:rowOff>1153582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7500" y="6127749"/>
          <a:ext cx="1596262" cy="846666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9</xdr:row>
      <xdr:rowOff>253999</xdr:rowOff>
    </xdr:from>
    <xdr:to>
      <xdr:col>1</xdr:col>
      <xdr:colOff>2011552</xdr:colOff>
      <xdr:row>9</xdr:row>
      <xdr:rowOff>1058333</xdr:rowOff>
    </xdr:to>
    <xdr:pic>
      <xdr:nvPicPr>
        <xdr:cNvPr id="17" name="Imagem 3" descr="image003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66332" y="7598832"/>
          <a:ext cx="1725803" cy="8043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317500</xdr:colOff>
      <xdr:row>10</xdr:row>
      <xdr:rowOff>84667</xdr:rowOff>
    </xdr:from>
    <xdr:to>
      <xdr:col>1</xdr:col>
      <xdr:colOff>1799167</xdr:colOff>
      <xdr:row>10</xdr:row>
      <xdr:rowOff>715533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8083" y="8953500"/>
          <a:ext cx="1481667" cy="630866"/>
        </a:xfrm>
        <a:prstGeom prst="rect">
          <a:avLst/>
        </a:prstGeom>
      </xdr:spPr>
    </xdr:pic>
    <xdr:clientData/>
  </xdr:twoCellAnchor>
  <xdr:twoCellAnchor editAs="oneCell">
    <xdr:from>
      <xdr:col>1</xdr:col>
      <xdr:colOff>328085</xdr:colOff>
      <xdr:row>11</xdr:row>
      <xdr:rowOff>31750</xdr:rowOff>
    </xdr:from>
    <xdr:to>
      <xdr:col>1</xdr:col>
      <xdr:colOff>1793398</xdr:colOff>
      <xdr:row>11</xdr:row>
      <xdr:rowOff>725846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08668" y="9906000"/>
          <a:ext cx="1465313" cy="694096"/>
        </a:xfrm>
        <a:prstGeom prst="rect">
          <a:avLst/>
        </a:prstGeom>
      </xdr:spPr>
    </xdr:pic>
    <xdr:clientData/>
  </xdr:twoCellAnchor>
  <xdr:twoCellAnchor editAs="oneCell">
    <xdr:from>
      <xdr:col>1</xdr:col>
      <xdr:colOff>349252</xdr:colOff>
      <xdr:row>12</xdr:row>
      <xdr:rowOff>108985</xdr:rowOff>
    </xdr:from>
    <xdr:to>
      <xdr:col>1</xdr:col>
      <xdr:colOff>1809752</xdr:colOff>
      <xdr:row>12</xdr:row>
      <xdr:rowOff>765013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9835" y="10988652"/>
          <a:ext cx="1460500" cy="656028"/>
        </a:xfrm>
        <a:prstGeom prst="rect">
          <a:avLst/>
        </a:prstGeom>
      </xdr:spPr>
    </xdr:pic>
    <xdr:clientData/>
  </xdr:twoCellAnchor>
  <xdr:twoCellAnchor editAs="oneCell">
    <xdr:from>
      <xdr:col>1</xdr:col>
      <xdr:colOff>349252</xdr:colOff>
      <xdr:row>13</xdr:row>
      <xdr:rowOff>125655</xdr:rowOff>
    </xdr:from>
    <xdr:to>
      <xdr:col>1</xdr:col>
      <xdr:colOff>1799169</xdr:colOff>
      <xdr:row>13</xdr:row>
      <xdr:rowOff>775618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9835" y="12010738"/>
          <a:ext cx="1449917" cy="64996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560916</xdr:colOff>
      <xdr:row>4</xdr:row>
      <xdr:rowOff>52916</xdr:rowOff>
    </xdr:from>
    <xdr:to>
      <xdr:col>1</xdr:col>
      <xdr:colOff>1662615</xdr:colOff>
      <xdr:row>4</xdr:row>
      <xdr:rowOff>1449916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1499" y="624416"/>
          <a:ext cx="1101699" cy="1397000"/>
        </a:xfrm>
        <a:prstGeom prst="rect">
          <a:avLst/>
        </a:prstGeom>
      </xdr:spPr>
    </xdr:pic>
    <xdr:clientData/>
  </xdr:twoCellAnchor>
  <xdr:twoCellAnchor editAs="oneCell">
    <xdr:from>
      <xdr:col>1</xdr:col>
      <xdr:colOff>349250</xdr:colOff>
      <xdr:row>5</xdr:row>
      <xdr:rowOff>63500</xdr:rowOff>
    </xdr:from>
    <xdr:to>
      <xdr:col>1</xdr:col>
      <xdr:colOff>1771431</xdr:colOff>
      <xdr:row>5</xdr:row>
      <xdr:rowOff>874778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9833" y="2159000"/>
          <a:ext cx="1422181" cy="81127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6</xdr:row>
      <xdr:rowOff>10584</xdr:rowOff>
    </xdr:from>
    <xdr:to>
      <xdr:col>1</xdr:col>
      <xdr:colOff>1811001</xdr:colOff>
      <xdr:row>6</xdr:row>
      <xdr:rowOff>795471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1583" y="3111501"/>
          <a:ext cx="1430001" cy="78488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304800</xdr:colOff>
      <xdr:row>2</xdr:row>
      <xdr:rowOff>28575</xdr:rowOff>
    </xdr:from>
    <xdr:to>
      <xdr:col>1</xdr:col>
      <xdr:colOff>1743075</xdr:colOff>
      <xdr:row>3</xdr:row>
      <xdr:rowOff>67306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1150" y="409575"/>
          <a:ext cx="1438275" cy="1048381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2</xdr:row>
      <xdr:rowOff>923925</xdr:rowOff>
    </xdr:from>
    <xdr:to>
      <xdr:col>1</xdr:col>
      <xdr:colOff>1790701</xdr:colOff>
      <xdr:row>3</xdr:row>
      <xdr:rowOff>942004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1" y="1304925"/>
          <a:ext cx="1466850" cy="1027729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5</xdr:row>
      <xdr:rowOff>0</xdr:rowOff>
    </xdr:from>
    <xdr:to>
      <xdr:col>1</xdr:col>
      <xdr:colOff>1586249</xdr:colOff>
      <xdr:row>5</xdr:row>
      <xdr:rowOff>1152226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" y="4933950"/>
          <a:ext cx="1262399" cy="1152226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4</xdr:row>
      <xdr:rowOff>28575</xdr:rowOff>
    </xdr:from>
    <xdr:to>
      <xdr:col>1</xdr:col>
      <xdr:colOff>1689444</xdr:colOff>
      <xdr:row>4</xdr:row>
      <xdr:rowOff>1257300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04975" y="3695700"/>
          <a:ext cx="1260819" cy="12287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190500</xdr:colOff>
      <xdr:row>2</xdr:row>
      <xdr:rowOff>38100</xdr:rowOff>
    </xdr:from>
    <xdr:to>
      <xdr:col>1</xdr:col>
      <xdr:colOff>1841500</xdr:colOff>
      <xdr:row>3</xdr:row>
      <xdr:rowOff>44450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6850" y="419100"/>
          <a:ext cx="1651000" cy="10160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3</xdr:row>
      <xdr:rowOff>28575</xdr:rowOff>
    </xdr:from>
    <xdr:to>
      <xdr:col>1</xdr:col>
      <xdr:colOff>1871134</xdr:colOff>
      <xdr:row>3</xdr:row>
      <xdr:rowOff>806771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90650" y="1419225"/>
          <a:ext cx="1756834" cy="77819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9</xdr:row>
      <xdr:rowOff>104775</xdr:rowOff>
    </xdr:from>
    <xdr:to>
      <xdr:col>1</xdr:col>
      <xdr:colOff>520572</xdr:colOff>
      <xdr:row>10</xdr:row>
      <xdr:rowOff>676275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9701" y="8324850"/>
          <a:ext cx="387221" cy="1581150"/>
        </a:xfrm>
        <a:prstGeom prst="rect">
          <a:avLst/>
        </a:prstGeom>
      </xdr:spPr>
    </xdr:pic>
    <xdr:clientData/>
  </xdr:twoCellAnchor>
  <xdr:twoCellAnchor editAs="oneCell">
    <xdr:from>
      <xdr:col>1</xdr:col>
      <xdr:colOff>342900</xdr:colOff>
      <xdr:row>15</xdr:row>
      <xdr:rowOff>66675</xdr:rowOff>
    </xdr:from>
    <xdr:to>
      <xdr:col>1</xdr:col>
      <xdr:colOff>1578830</xdr:colOff>
      <xdr:row>15</xdr:row>
      <xdr:rowOff>1211535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9250" y="12582525"/>
          <a:ext cx="1235930" cy="114486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16</xdr:row>
      <xdr:rowOff>47625</xdr:rowOff>
    </xdr:from>
    <xdr:to>
      <xdr:col>1</xdr:col>
      <xdr:colOff>1661905</xdr:colOff>
      <xdr:row>16</xdr:row>
      <xdr:rowOff>1199640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0200" y="13830300"/>
          <a:ext cx="1338055" cy="11520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4</xdr:row>
      <xdr:rowOff>66676</xdr:rowOff>
    </xdr:from>
    <xdr:to>
      <xdr:col>1</xdr:col>
      <xdr:colOff>1809750</xdr:colOff>
      <xdr:row>4</xdr:row>
      <xdr:rowOff>991962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6850" y="2466976"/>
          <a:ext cx="1619250" cy="925286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5</xdr:row>
      <xdr:rowOff>47625</xdr:rowOff>
    </xdr:from>
    <xdr:to>
      <xdr:col>1</xdr:col>
      <xdr:colOff>1838325</xdr:colOff>
      <xdr:row>5</xdr:row>
      <xdr:rowOff>910667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00175" y="3457575"/>
          <a:ext cx="1714500" cy="863042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11</xdr:row>
      <xdr:rowOff>371475</xdr:rowOff>
    </xdr:from>
    <xdr:to>
      <xdr:col>1</xdr:col>
      <xdr:colOff>1924050</xdr:colOff>
      <xdr:row>12</xdr:row>
      <xdr:rowOff>767209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81125" y="7820025"/>
          <a:ext cx="1819275" cy="1662559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13</xdr:row>
      <xdr:rowOff>47625</xdr:rowOff>
    </xdr:from>
    <xdr:to>
      <xdr:col>1</xdr:col>
      <xdr:colOff>1689214</xdr:colOff>
      <xdr:row>14</xdr:row>
      <xdr:rowOff>9525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33525" y="10029825"/>
          <a:ext cx="1432039" cy="1228725"/>
        </a:xfrm>
        <a:prstGeom prst="rect">
          <a:avLst/>
        </a:prstGeom>
      </xdr:spPr>
    </xdr:pic>
    <xdr:clientData/>
  </xdr:twoCellAnchor>
  <xdr:twoCellAnchor editAs="oneCell">
    <xdr:from>
      <xdr:col>1</xdr:col>
      <xdr:colOff>295275</xdr:colOff>
      <xdr:row>14</xdr:row>
      <xdr:rowOff>9525</xdr:rowOff>
    </xdr:from>
    <xdr:to>
      <xdr:col>1</xdr:col>
      <xdr:colOff>1665436</xdr:colOff>
      <xdr:row>14</xdr:row>
      <xdr:rowOff>1220570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71625" y="11258550"/>
          <a:ext cx="1370161" cy="121104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666751</xdr:colOff>
      <xdr:row>9</xdr:row>
      <xdr:rowOff>584430</xdr:rowOff>
    </xdr:from>
    <xdr:to>
      <xdr:col>1</xdr:col>
      <xdr:colOff>1923415</xdr:colOff>
      <xdr:row>10</xdr:row>
      <xdr:rowOff>323850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3101" y="8804505"/>
          <a:ext cx="1256664" cy="749070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276224</xdr:colOff>
      <xdr:row>6</xdr:row>
      <xdr:rowOff>209550</xdr:rowOff>
    </xdr:from>
    <xdr:to>
      <xdr:col>1</xdr:col>
      <xdr:colOff>1785623</xdr:colOff>
      <xdr:row>6</xdr:row>
      <xdr:rowOff>1095375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52574" y="4629150"/>
          <a:ext cx="1509399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7</xdr:row>
      <xdr:rowOff>123825</xdr:rowOff>
    </xdr:from>
    <xdr:to>
      <xdr:col>1</xdr:col>
      <xdr:colOff>1606664</xdr:colOff>
      <xdr:row>7</xdr:row>
      <xdr:rowOff>1085850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43050" y="5810250"/>
          <a:ext cx="1339964" cy="962025"/>
        </a:xfrm>
        <a:prstGeom prst="rect">
          <a:avLst/>
        </a:prstGeom>
      </xdr:spPr>
    </xdr:pic>
    <xdr:clientData/>
  </xdr:twoCellAnchor>
  <xdr:twoCellAnchor editAs="oneCell">
    <xdr:from>
      <xdr:col>1</xdr:col>
      <xdr:colOff>380999</xdr:colOff>
      <xdr:row>8</xdr:row>
      <xdr:rowOff>123824</xdr:rowOff>
    </xdr:from>
    <xdr:to>
      <xdr:col>1</xdr:col>
      <xdr:colOff>1488294</xdr:colOff>
      <xdr:row>8</xdr:row>
      <xdr:rowOff>1104899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7349" y="7077074"/>
          <a:ext cx="1107295" cy="98107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438150</xdr:colOff>
      <xdr:row>7</xdr:row>
      <xdr:rowOff>228600</xdr:rowOff>
    </xdr:from>
    <xdr:to>
      <xdr:col>1</xdr:col>
      <xdr:colOff>1657198</xdr:colOff>
      <xdr:row>7</xdr:row>
      <xdr:rowOff>1152410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609600"/>
          <a:ext cx="1219048" cy="923810"/>
        </a:xfrm>
        <a:prstGeom prst="rect">
          <a:avLst/>
        </a:prstGeom>
      </xdr:spPr>
    </xdr:pic>
    <xdr:clientData/>
  </xdr:twoCellAnchor>
  <xdr:twoCellAnchor editAs="oneCell">
    <xdr:from>
      <xdr:col>1</xdr:col>
      <xdr:colOff>400050</xdr:colOff>
      <xdr:row>8</xdr:row>
      <xdr:rowOff>276225</xdr:rowOff>
    </xdr:from>
    <xdr:to>
      <xdr:col>1</xdr:col>
      <xdr:colOff>1590526</xdr:colOff>
      <xdr:row>8</xdr:row>
      <xdr:rowOff>1123844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76400" y="3705225"/>
          <a:ext cx="1190476" cy="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371475</xdr:colOff>
      <xdr:row>2</xdr:row>
      <xdr:rowOff>85725</xdr:rowOff>
    </xdr:from>
    <xdr:to>
      <xdr:col>1</xdr:col>
      <xdr:colOff>1538120</xdr:colOff>
      <xdr:row>2</xdr:row>
      <xdr:rowOff>1493308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47825" y="466725"/>
          <a:ext cx="1166645" cy="1407583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533400</xdr:colOff>
      <xdr:row>3</xdr:row>
      <xdr:rowOff>95250</xdr:rowOff>
    </xdr:from>
    <xdr:to>
      <xdr:col>1</xdr:col>
      <xdr:colOff>1356360</xdr:colOff>
      <xdr:row>4</xdr:row>
      <xdr:rowOff>76200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09750" y="2000250"/>
          <a:ext cx="822960" cy="1371600"/>
        </a:xfrm>
        <a:prstGeom prst="rect">
          <a:avLst/>
        </a:prstGeom>
      </xdr:spPr>
    </xdr:pic>
    <xdr:clientData/>
  </xdr:twoCellAnchor>
  <xdr:twoCellAnchor editAs="oneCell">
    <xdr:from>
      <xdr:col>1</xdr:col>
      <xdr:colOff>504825</xdr:colOff>
      <xdr:row>4</xdr:row>
      <xdr:rowOff>2</xdr:rowOff>
    </xdr:from>
    <xdr:to>
      <xdr:col>1</xdr:col>
      <xdr:colOff>1345920</xdr:colOff>
      <xdr:row>4</xdr:row>
      <xdr:rowOff>1362076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175" y="4819652"/>
          <a:ext cx="841095" cy="136207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533400</xdr:colOff>
      <xdr:row>6</xdr:row>
      <xdr:rowOff>66676</xdr:rowOff>
    </xdr:from>
    <xdr:to>
      <xdr:col>1</xdr:col>
      <xdr:colOff>1372191</xdr:colOff>
      <xdr:row>6</xdr:row>
      <xdr:rowOff>1419226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09750" y="6143626"/>
          <a:ext cx="838791" cy="135255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10</xdr:row>
      <xdr:rowOff>428625</xdr:rowOff>
    </xdr:from>
    <xdr:to>
      <xdr:col>1</xdr:col>
      <xdr:colOff>1773765</xdr:colOff>
      <xdr:row>10</xdr:row>
      <xdr:rowOff>1001314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09700" y="17573625"/>
          <a:ext cx="1640415" cy="572689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476251</xdr:colOff>
      <xdr:row>4</xdr:row>
      <xdr:rowOff>1371600</xdr:rowOff>
    </xdr:from>
    <xdr:to>
      <xdr:col>1</xdr:col>
      <xdr:colOff>1352551</xdr:colOff>
      <xdr:row>5</xdr:row>
      <xdr:rowOff>1341708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2601" y="4667250"/>
          <a:ext cx="876300" cy="1360758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9</xdr:row>
      <xdr:rowOff>161925</xdr:rowOff>
    </xdr:from>
    <xdr:to>
      <xdr:col>1</xdr:col>
      <xdr:colOff>1809750</xdr:colOff>
      <xdr:row>9</xdr:row>
      <xdr:rowOff>1266524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3525" y="10810875"/>
          <a:ext cx="1552575" cy="110459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171451</xdr:colOff>
      <xdr:row>2</xdr:row>
      <xdr:rowOff>19050</xdr:rowOff>
    </xdr:from>
    <xdr:to>
      <xdr:col>1</xdr:col>
      <xdr:colOff>1792133</xdr:colOff>
      <xdr:row>2</xdr:row>
      <xdr:rowOff>1495425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47801" y="400050"/>
          <a:ext cx="1620682" cy="14763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3</xdr:row>
      <xdr:rowOff>76200</xdr:rowOff>
    </xdr:from>
    <xdr:to>
      <xdr:col>1</xdr:col>
      <xdr:colOff>1905000</xdr:colOff>
      <xdr:row>3</xdr:row>
      <xdr:rowOff>1331359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2075" y="3505200"/>
          <a:ext cx="1819275" cy="1255159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276226</xdr:colOff>
      <xdr:row>4</xdr:row>
      <xdr:rowOff>25386</xdr:rowOff>
    </xdr:from>
    <xdr:to>
      <xdr:col>1</xdr:col>
      <xdr:colOff>1685926</xdr:colOff>
      <xdr:row>4</xdr:row>
      <xdr:rowOff>1392183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52576" y="4978386"/>
          <a:ext cx="1409700" cy="136679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Escritório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Escritório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Escritório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12"/>
  <sheetViews>
    <sheetView showGridLines="0" workbookViewId="0">
      <selection activeCell="G19" sqref="G19"/>
    </sheetView>
  </sheetViews>
  <sheetFormatPr defaultRowHeight="15" x14ac:dyDescent="0.25"/>
  <cols>
    <col min="1" max="1" width="19.140625" bestFit="1" customWidth="1"/>
    <col min="2" max="2" width="15.85546875" bestFit="1" customWidth="1"/>
    <col min="3" max="3" width="6" bestFit="1" customWidth="1"/>
    <col min="4" max="4" width="8.7109375" bestFit="1" customWidth="1"/>
    <col min="5" max="5" width="15.85546875" bestFit="1" customWidth="1"/>
    <col min="6" max="6" width="5.85546875" bestFit="1" customWidth="1"/>
    <col min="7" max="7" width="5.5703125" bestFit="1" customWidth="1"/>
    <col min="8" max="8" width="15.85546875" bestFit="1" customWidth="1"/>
    <col min="9" max="9" width="6" bestFit="1" customWidth="1"/>
    <col min="10" max="10" width="5.5703125" bestFit="1" customWidth="1"/>
  </cols>
  <sheetData>
    <row r="1" spans="1:13" x14ac:dyDescent="0.25">
      <c r="A1" s="160" t="s">
        <v>244</v>
      </c>
      <c r="B1" s="161"/>
      <c r="C1" s="161"/>
      <c r="D1" s="161"/>
      <c r="E1" s="161"/>
      <c r="F1" s="161"/>
      <c r="G1" s="161"/>
      <c r="H1" s="161"/>
      <c r="I1" s="161"/>
      <c r="J1" s="162"/>
    </row>
    <row r="2" spans="1:13" x14ac:dyDescent="0.25">
      <c r="A2" s="163"/>
      <c r="B2" s="164"/>
      <c r="C2" s="164"/>
      <c r="D2" s="164"/>
      <c r="E2" s="164"/>
      <c r="F2" s="164"/>
      <c r="G2" s="164"/>
      <c r="H2" s="164"/>
      <c r="I2" s="164"/>
      <c r="J2" s="165"/>
    </row>
    <row r="3" spans="1:13" x14ac:dyDescent="0.25">
      <c r="A3" s="23"/>
      <c r="B3" s="1"/>
      <c r="C3" s="1"/>
      <c r="D3" s="159"/>
      <c r="E3" s="1"/>
      <c r="F3" s="1"/>
      <c r="G3" s="159"/>
      <c r="H3" s="1"/>
      <c r="I3" s="1"/>
      <c r="J3" s="159"/>
      <c r="M3" s="76"/>
    </row>
    <row r="4" spans="1:13" x14ac:dyDescent="0.25">
      <c r="A4" s="24" t="s">
        <v>18</v>
      </c>
      <c r="B4" s="25" t="s">
        <v>19</v>
      </c>
      <c r="C4" s="25" t="s">
        <v>20</v>
      </c>
      <c r="D4" s="26" t="s">
        <v>21</v>
      </c>
      <c r="E4" s="25" t="s">
        <v>19</v>
      </c>
      <c r="F4" s="25" t="s">
        <v>20</v>
      </c>
      <c r="G4" s="25" t="s">
        <v>21</v>
      </c>
      <c r="H4" s="25" t="s">
        <v>19</v>
      </c>
      <c r="I4" s="25" t="s">
        <v>20</v>
      </c>
      <c r="J4" s="25" t="s">
        <v>21</v>
      </c>
      <c r="L4" s="77"/>
    </row>
    <row r="5" spans="1:13" x14ac:dyDescent="0.25">
      <c r="A5" s="23" t="s">
        <v>22</v>
      </c>
      <c r="B5" s="27" t="e">
        <f>'5 POCKETS MALE'!#REF!</f>
        <v>#REF!</v>
      </c>
      <c r="C5" s="28" t="e">
        <f>'5 POCKETS MALE'!#REF!</f>
        <v>#REF!</v>
      </c>
      <c r="D5" s="29" t="e">
        <f t="shared" ref="D5:D11" si="0">B5/$B$12</f>
        <v>#REF!</v>
      </c>
      <c r="E5" s="27">
        <f>'5 POCKETS FEMALE'!R33</f>
        <v>0</v>
      </c>
      <c r="F5" s="28">
        <f>'5 POCKETS FEMALE'!O33</f>
        <v>0</v>
      </c>
      <c r="G5" s="29" t="e">
        <f t="shared" ref="G5:G11" si="1">E5/$E$12</f>
        <v>#DIV/0!</v>
      </c>
      <c r="H5" s="27" t="e">
        <f t="shared" ref="H5:I11" si="2">B5+E5</f>
        <v>#REF!</v>
      </c>
      <c r="I5" s="28" t="e">
        <f t="shared" si="2"/>
        <v>#REF!</v>
      </c>
      <c r="J5" s="30" t="e">
        <f t="shared" ref="J5:J12" si="3">H5/$H$12</f>
        <v>#REF!</v>
      </c>
    </row>
    <row r="6" spans="1:13" x14ac:dyDescent="0.25">
      <c r="A6" s="23" t="s">
        <v>38</v>
      </c>
      <c r="B6" s="27">
        <f>'COLLECT. MALE'!N71</f>
        <v>0</v>
      </c>
      <c r="C6" s="28">
        <f>'COLLECT. MALE'!K71</f>
        <v>0</v>
      </c>
      <c r="D6" s="29" t="e">
        <f t="shared" si="0"/>
        <v>#REF!</v>
      </c>
      <c r="E6" s="27">
        <f>'COLLECT. FEMALE '!M40</f>
        <v>0</v>
      </c>
      <c r="F6" s="28">
        <f>'COLLECT. FEMALE '!J40</f>
        <v>0</v>
      </c>
      <c r="G6" s="29" t="e">
        <f t="shared" si="1"/>
        <v>#DIV/0!</v>
      </c>
      <c r="H6" s="27">
        <f t="shared" si="2"/>
        <v>0</v>
      </c>
      <c r="I6" s="28">
        <f t="shared" si="2"/>
        <v>0</v>
      </c>
      <c r="J6" s="30" t="e">
        <f t="shared" si="3"/>
        <v>#REF!</v>
      </c>
    </row>
    <row r="7" spans="1:13" x14ac:dyDescent="0.25">
      <c r="A7" s="23" t="s">
        <v>23</v>
      </c>
      <c r="B7" s="27">
        <f>'SSP MALE'!H7</f>
        <v>0</v>
      </c>
      <c r="C7" s="28">
        <f>'SSP MALE'!E7</f>
        <v>0</v>
      </c>
      <c r="D7" s="29" t="e">
        <f t="shared" si="0"/>
        <v>#REF!</v>
      </c>
      <c r="E7" s="27"/>
      <c r="F7" s="31"/>
      <c r="G7" s="29" t="e">
        <f t="shared" si="1"/>
        <v>#DIV/0!</v>
      </c>
      <c r="H7" s="27">
        <f t="shared" si="2"/>
        <v>0</v>
      </c>
      <c r="I7" s="28">
        <f t="shared" si="2"/>
        <v>0</v>
      </c>
      <c r="J7" s="30" t="e">
        <f t="shared" si="3"/>
        <v>#REF!</v>
      </c>
    </row>
    <row r="8" spans="1:13" x14ac:dyDescent="0.25">
      <c r="A8" s="23" t="s">
        <v>24</v>
      </c>
      <c r="B8" s="27">
        <f>'SMALL MALE'!N18</f>
        <v>0</v>
      </c>
      <c r="C8" s="31">
        <f>'SMALL MALE'!K18</f>
        <v>0</v>
      </c>
      <c r="D8" s="29" t="e">
        <f t="shared" si="0"/>
        <v>#REF!</v>
      </c>
      <c r="E8" s="27"/>
      <c r="F8" s="31"/>
      <c r="G8" s="29" t="e">
        <f t="shared" si="1"/>
        <v>#DIV/0!</v>
      </c>
      <c r="H8" s="27">
        <f t="shared" si="2"/>
        <v>0</v>
      </c>
      <c r="I8" s="28">
        <f t="shared" si="2"/>
        <v>0</v>
      </c>
      <c r="J8" s="30" t="e">
        <f t="shared" si="3"/>
        <v>#REF!</v>
      </c>
    </row>
    <row r="9" spans="1:13" x14ac:dyDescent="0.25">
      <c r="A9" s="23" t="s">
        <v>25</v>
      </c>
      <c r="B9" s="27">
        <f>'BAGS MALE'!H12</f>
        <v>0</v>
      </c>
      <c r="C9" s="31">
        <f>'BAGS MALE'!E12</f>
        <v>0</v>
      </c>
      <c r="D9" s="29" t="e">
        <f t="shared" si="0"/>
        <v>#REF!</v>
      </c>
      <c r="E9" s="27">
        <f>'BAGS FEMALE'!H6</f>
        <v>0</v>
      </c>
      <c r="F9" s="31">
        <f>'BAGS FEMALE'!E6</f>
        <v>0</v>
      </c>
      <c r="G9" s="29" t="e">
        <f t="shared" si="1"/>
        <v>#DIV/0!</v>
      </c>
      <c r="H9" s="27">
        <f t="shared" si="2"/>
        <v>0</v>
      </c>
      <c r="I9" s="28">
        <f t="shared" si="2"/>
        <v>0</v>
      </c>
      <c r="J9" s="30" t="e">
        <f t="shared" si="3"/>
        <v>#REF!</v>
      </c>
    </row>
    <row r="10" spans="1:13" x14ac:dyDescent="0.25">
      <c r="A10" s="23" t="s">
        <v>26</v>
      </c>
      <c r="B10" s="27">
        <f>UNDER!M25</f>
        <v>0</v>
      </c>
      <c r="C10" s="31">
        <f>UNDER!J25</f>
        <v>0</v>
      </c>
      <c r="D10" s="29" t="e">
        <f t="shared" si="0"/>
        <v>#REF!</v>
      </c>
      <c r="E10" s="27"/>
      <c r="F10" s="31"/>
      <c r="G10" s="29" t="e">
        <f t="shared" si="1"/>
        <v>#DIV/0!</v>
      </c>
      <c r="H10" s="27">
        <f t="shared" si="2"/>
        <v>0</v>
      </c>
      <c r="I10" s="28">
        <f t="shared" si="2"/>
        <v>0</v>
      </c>
      <c r="J10" s="30" t="e">
        <f t="shared" si="3"/>
        <v>#REF!</v>
      </c>
    </row>
    <row r="11" spans="1:13" x14ac:dyDescent="0.25">
      <c r="A11" s="23" t="s">
        <v>27</v>
      </c>
      <c r="B11" s="27">
        <f>'FOOT MALE'!M23</f>
        <v>0</v>
      </c>
      <c r="C11" s="31">
        <f>'FOOT MALE'!I23</f>
        <v>0</v>
      </c>
      <c r="D11" s="29" t="e">
        <f t="shared" si="0"/>
        <v>#REF!</v>
      </c>
      <c r="E11" s="27">
        <f>'FOOT FEMALE '!L8</f>
        <v>0</v>
      </c>
      <c r="F11" s="31">
        <f>'FOOT FEMALE '!H8</f>
        <v>0</v>
      </c>
      <c r="G11" s="29" t="e">
        <f t="shared" si="1"/>
        <v>#DIV/0!</v>
      </c>
      <c r="H11" s="27">
        <f t="shared" si="2"/>
        <v>0</v>
      </c>
      <c r="I11" s="28">
        <f t="shared" si="2"/>
        <v>0</v>
      </c>
      <c r="J11" s="30" t="e">
        <f t="shared" si="3"/>
        <v>#REF!</v>
      </c>
    </row>
    <row r="12" spans="1:13" x14ac:dyDescent="0.25">
      <c r="A12" s="32" t="s">
        <v>17</v>
      </c>
      <c r="B12" s="33" t="e">
        <f>SUM(B5:B11)</f>
        <v>#REF!</v>
      </c>
      <c r="C12" s="34" t="e">
        <f>SUM(C5:C11)</f>
        <v>#REF!</v>
      </c>
      <c r="D12" s="35" t="e">
        <f>B12/H12</f>
        <v>#REF!</v>
      </c>
      <c r="E12" s="33">
        <f t="shared" ref="E12:F12" si="4">SUM(E5:E11)</f>
        <v>0</v>
      </c>
      <c r="F12" s="34">
        <f t="shared" si="4"/>
        <v>0</v>
      </c>
      <c r="G12" s="35" t="e">
        <f>E12/H12</f>
        <v>#REF!</v>
      </c>
      <c r="H12" s="33" t="e">
        <f>SUM(H5:H11)</f>
        <v>#REF!</v>
      </c>
      <c r="I12" s="34" t="e">
        <f>SUM(I5:I11)</f>
        <v>#REF!</v>
      </c>
      <c r="J12" s="36" t="e">
        <f t="shared" si="3"/>
        <v>#REF!</v>
      </c>
    </row>
  </sheetData>
  <mergeCells count="4">
    <mergeCell ref="B3:D3"/>
    <mergeCell ref="E3:G3"/>
    <mergeCell ref="H3:J3"/>
    <mergeCell ref="A1:J2"/>
  </mergeCells>
  <printOptions horizontalCentered="1"/>
  <pageMargins left="0.11811023622047245" right="0.11811023622047245" top="0.78740157480314965" bottom="0.78740157480314965" header="0.31496062992125984" footer="0.31496062992125984"/>
  <pageSetup paperSize="9" orientation="landscape" horizontalDpi="0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I12"/>
  <sheetViews>
    <sheetView showGridLines="0" workbookViewId="0">
      <pane ySplit="2" topLeftCell="A3" activePane="bottomLeft" state="frozen"/>
      <selection pane="bottomLeft" activeCell="A11" sqref="A11:XFD11"/>
    </sheetView>
  </sheetViews>
  <sheetFormatPr defaultRowHeight="15" x14ac:dyDescent="0.25"/>
  <cols>
    <col min="1" max="1" width="19.140625" style="5" customWidth="1"/>
    <col min="2" max="2" width="30.28515625" style="6" customWidth="1"/>
    <col min="3" max="3" width="22" style="5" bestFit="1" customWidth="1"/>
    <col min="4" max="4" width="10.28515625" style="5" bestFit="1" customWidth="1"/>
    <col min="5" max="5" width="9.140625" style="5" bestFit="1" customWidth="1"/>
    <col min="6" max="6" width="12.140625" style="5" bestFit="1" customWidth="1"/>
    <col min="7" max="7" width="12.7109375" style="5" bestFit="1" customWidth="1"/>
    <col min="8" max="8" width="19.7109375" style="5" bestFit="1" customWidth="1"/>
    <col min="9" max="9" width="19.85546875" style="5" bestFit="1" customWidth="1"/>
    <col min="10" max="16384" width="9.140625" style="5"/>
  </cols>
  <sheetData>
    <row r="1" spans="1:9" s="12" customFormat="1" ht="15" customHeight="1" x14ac:dyDescent="0.25">
      <c r="A1" s="169" t="s">
        <v>1</v>
      </c>
      <c r="B1" s="170" t="s">
        <v>2</v>
      </c>
      <c r="C1" s="171" t="s">
        <v>16</v>
      </c>
      <c r="D1" s="224" t="s">
        <v>28</v>
      </c>
      <c r="E1" s="173" t="s">
        <v>5</v>
      </c>
      <c r="F1" s="166" t="s">
        <v>6</v>
      </c>
      <c r="G1" s="167" t="s">
        <v>7</v>
      </c>
      <c r="H1" s="168" t="s">
        <v>0</v>
      </c>
      <c r="I1" s="11"/>
    </row>
    <row r="2" spans="1:9" s="12" customFormat="1" ht="15" customHeight="1" x14ac:dyDescent="0.25">
      <c r="A2" s="169"/>
      <c r="B2" s="170"/>
      <c r="C2" s="171"/>
      <c r="D2" s="225"/>
      <c r="E2" s="173"/>
      <c r="F2" s="166"/>
      <c r="G2" s="167"/>
      <c r="H2" s="168"/>
      <c r="I2" s="11"/>
    </row>
    <row r="3" spans="1:9" s="10" customFormat="1" ht="120" customHeight="1" x14ac:dyDescent="0.25">
      <c r="A3" s="93" t="s">
        <v>219</v>
      </c>
      <c r="B3" s="87"/>
      <c r="C3" s="20" t="s">
        <v>206</v>
      </c>
      <c r="D3" s="108"/>
      <c r="E3" s="7">
        <f>D3</f>
        <v>0</v>
      </c>
      <c r="F3" s="3">
        <f t="shared" ref="F3" si="0">G3/2.2</f>
        <v>224.99999999999997</v>
      </c>
      <c r="G3" s="2">
        <v>495</v>
      </c>
      <c r="H3" s="9">
        <f t="shared" ref="H3:H11" si="1">E3*F3</f>
        <v>0</v>
      </c>
      <c r="I3" s="50"/>
    </row>
    <row r="4" spans="1:9" s="10" customFormat="1" ht="110.1" customHeight="1" x14ac:dyDescent="0.25">
      <c r="A4" s="187" t="s">
        <v>220</v>
      </c>
      <c r="B4" s="176"/>
      <c r="C4" s="20" t="s">
        <v>273</v>
      </c>
      <c r="D4" s="108"/>
      <c r="E4" s="7">
        <f>D4</f>
        <v>0</v>
      </c>
      <c r="F4" s="3">
        <f t="shared" ref="F4:F6" si="2">G4/2.2</f>
        <v>252.27272727272725</v>
      </c>
      <c r="G4" s="2">
        <v>555</v>
      </c>
      <c r="H4" s="9">
        <f t="shared" si="1"/>
        <v>0</v>
      </c>
    </row>
    <row r="5" spans="1:9" s="10" customFormat="1" ht="110.1" customHeight="1" x14ac:dyDescent="0.25">
      <c r="A5" s="223"/>
      <c r="B5" s="177"/>
      <c r="C5" s="20" t="s">
        <v>274</v>
      </c>
      <c r="D5" s="108"/>
      <c r="E5" s="7">
        <f t="shared" ref="E5:E11" si="3">D5</f>
        <v>0</v>
      </c>
      <c r="F5" s="3">
        <f t="shared" ref="F5" si="4">G5/2.2</f>
        <v>252.27272727272725</v>
      </c>
      <c r="G5" s="2">
        <v>555</v>
      </c>
      <c r="H5" s="9">
        <f t="shared" si="1"/>
        <v>0</v>
      </c>
    </row>
    <row r="6" spans="1:9" s="10" customFormat="1" ht="110.1" customHeight="1" x14ac:dyDescent="0.25">
      <c r="A6" s="188"/>
      <c r="B6" s="186"/>
      <c r="C6" s="20" t="s">
        <v>206</v>
      </c>
      <c r="D6" s="108"/>
      <c r="E6" s="7">
        <f t="shared" si="3"/>
        <v>0</v>
      </c>
      <c r="F6" s="3">
        <f t="shared" si="2"/>
        <v>252.27272727272725</v>
      </c>
      <c r="G6" s="2">
        <v>555</v>
      </c>
      <c r="H6" s="9">
        <f t="shared" si="1"/>
        <v>0</v>
      </c>
    </row>
    <row r="7" spans="1:9" s="10" customFormat="1" ht="120" customHeight="1" x14ac:dyDescent="0.25">
      <c r="A7" s="93" t="s">
        <v>221</v>
      </c>
      <c r="B7" s="87"/>
      <c r="C7" s="20" t="s">
        <v>275</v>
      </c>
      <c r="D7" s="108"/>
      <c r="E7" s="7">
        <f>D7</f>
        <v>0</v>
      </c>
      <c r="F7" s="3">
        <f t="shared" ref="F7" si="5">G7/2.2</f>
        <v>238.63636363636363</v>
      </c>
      <c r="G7" s="2">
        <v>525</v>
      </c>
      <c r="H7" s="9">
        <f t="shared" si="1"/>
        <v>0</v>
      </c>
    </row>
    <row r="8" spans="1:9" s="10" customFormat="1" ht="120" customHeight="1" x14ac:dyDescent="0.25">
      <c r="A8" s="93" t="s">
        <v>217</v>
      </c>
      <c r="B8" s="87"/>
      <c r="C8" s="20" t="s">
        <v>275</v>
      </c>
      <c r="D8" s="108"/>
      <c r="E8" s="7">
        <f>D8</f>
        <v>0</v>
      </c>
      <c r="F8" s="3">
        <f t="shared" ref="F8:F11" si="6">G8/2.2</f>
        <v>193.18181818181816</v>
      </c>
      <c r="G8" s="2">
        <v>425</v>
      </c>
      <c r="H8" s="9">
        <f t="shared" si="1"/>
        <v>0</v>
      </c>
    </row>
    <row r="9" spans="1:9" s="10" customFormat="1" ht="120" customHeight="1" x14ac:dyDescent="0.25">
      <c r="A9" s="86" t="s">
        <v>218</v>
      </c>
      <c r="B9" s="87"/>
      <c r="C9" s="63" t="s">
        <v>273</v>
      </c>
      <c r="D9" s="108"/>
      <c r="E9" s="7">
        <f t="shared" si="3"/>
        <v>0</v>
      </c>
      <c r="F9" s="3">
        <f t="shared" ref="F9" si="7">G9/2.2</f>
        <v>206.81818181818181</v>
      </c>
      <c r="G9" s="2">
        <v>455</v>
      </c>
      <c r="H9" s="9">
        <f t="shared" si="1"/>
        <v>0</v>
      </c>
    </row>
    <row r="10" spans="1:9" s="10" customFormat="1" ht="120" customHeight="1" x14ac:dyDescent="0.25">
      <c r="A10" s="86" t="s">
        <v>226</v>
      </c>
      <c r="B10" s="87"/>
      <c r="C10" s="62" t="s">
        <v>206</v>
      </c>
      <c r="D10" s="108"/>
      <c r="E10" s="7">
        <f t="shared" si="3"/>
        <v>0</v>
      </c>
      <c r="F10" s="3">
        <f t="shared" ref="F10" si="8">G10/2.2</f>
        <v>179.54545454545453</v>
      </c>
      <c r="G10" s="2">
        <v>395</v>
      </c>
      <c r="H10" s="9">
        <f t="shared" si="1"/>
        <v>0</v>
      </c>
      <c r="I10" s="50"/>
    </row>
    <row r="11" spans="1:9" s="10" customFormat="1" ht="120" customHeight="1" x14ac:dyDescent="0.25">
      <c r="A11" s="61" t="s">
        <v>222</v>
      </c>
      <c r="B11" s="55"/>
      <c r="C11" s="20" t="s">
        <v>276</v>
      </c>
      <c r="D11" s="108"/>
      <c r="E11" s="7">
        <f t="shared" si="3"/>
        <v>0</v>
      </c>
      <c r="F11" s="3">
        <f t="shared" si="6"/>
        <v>206.81818181818181</v>
      </c>
      <c r="G11" s="2">
        <v>455</v>
      </c>
      <c r="H11" s="9">
        <f t="shared" si="1"/>
        <v>0</v>
      </c>
    </row>
    <row r="12" spans="1:9" s="14" customFormat="1" x14ac:dyDescent="0.25">
      <c r="A12" s="15"/>
      <c r="B12" s="16"/>
      <c r="C12" s="15"/>
      <c r="D12" s="17"/>
      <c r="E12" s="17">
        <f>SUM(E3:E11)</f>
        <v>0</v>
      </c>
      <c r="F12" s="15"/>
      <c r="G12" s="17"/>
      <c r="H12" s="18">
        <f>SUM(H3:H11)</f>
        <v>0</v>
      </c>
    </row>
  </sheetData>
  <mergeCells count="10">
    <mergeCell ref="A4:A6"/>
    <mergeCell ref="B4:B6"/>
    <mergeCell ref="H1:H2"/>
    <mergeCell ref="A1:A2"/>
    <mergeCell ref="B1:B2"/>
    <mergeCell ref="C1:C2"/>
    <mergeCell ref="E1:E2"/>
    <mergeCell ref="F1:F2"/>
    <mergeCell ref="D1:D2"/>
    <mergeCell ref="G1:G2"/>
  </mergeCells>
  <pageMargins left="0.511811024" right="0.511811024" top="0.78740157499999996" bottom="0.78740157499999996" header="0.31496062000000002" footer="0.3149606200000000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I6"/>
  <sheetViews>
    <sheetView showGridLines="0" workbookViewId="0">
      <pane ySplit="2" topLeftCell="A3" activePane="bottomLeft" state="frozen"/>
      <selection pane="bottomLeft" activeCell="J4" sqref="J4"/>
    </sheetView>
  </sheetViews>
  <sheetFormatPr defaultRowHeight="15" x14ac:dyDescent="0.25"/>
  <cols>
    <col min="1" max="1" width="19.140625" style="5" customWidth="1"/>
    <col min="2" max="2" width="30.28515625" style="6" customWidth="1"/>
    <col min="3" max="3" width="19" style="5" bestFit="1" customWidth="1"/>
    <col min="4" max="4" width="10.28515625" style="5" bestFit="1" customWidth="1"/>
    <col min="5" max="5" width="9.140625" style="5" bestFit="1" customWidth="1"/>
    <col min="6" max="6" width="12.140625" style="5" bestFit="1" customWidth="1"/>
    <col min="7" max="7" width="12.7109375" style="5" bestFit="1" customWidth="1"/>
    <col min="8" max="8" width="19.7109375" style="5" bestFit="1" customWidth="1"/>
    <col min="9" max="9" width="18.140625" style="5" customWidth="1"/>
    <col min="10" max="16384" width="9.140625" style="5"/>
  </cols>
  <sheetData>
    <row r="1" spans="1:9" s="12" customFormat="1" ht="15" customHeight="1" x14ac:dyDescent="0.25">
      <c r="A1" s="169" t="s">
        <v>1</v>
      </c>
      <c r="B1" s="170" t="s">
        <v>2</v>
      </c>
      <c r="C1" s="171" t="s">
        <v>16</v>
      </c>
      <c r="D1" s="224" t="s">
        <v>28</v>
      </c>
      <c r="E1" s="173" t="s">
        <v>5</v>
      </c>
      <c r="F1" s="166" t="s">
        <v>6</v>
      </c>
      <c r="G1" s="167" t="s">
        <v>7</v>
      </c>
      <c r="H1" s="168" t="s">
        <v>0</v>
      </c>
      <c r="I1" s="11"/>
    </row>
    <row r="2" spans="1:9" s="12" customFormat="1" ht="15" customHeight="1" x14ac:dyDescent="0.25">
      <c r="A2" s="169"/>
      <c r="B2" s="170"/>
      <c r="C2" s="171"/>
      <c r="D2" s="225"/>
      <c r="E2" s="173"/>
      <c r="F2" s="166"/>
      <c r="G2" s="167"/>
      <c r="H2" s="168"/>
      <c r="I2" s="11"/>
    </row>
    <row r="3" spans="1:9" s="10" customFormat="1" ht="120" customHeight="1" x14ac:dyDescent="0.25">
      <c r="A3" s="93" t="s">
        <v>223</v>
      </c>
      <c r="B3" s="87"/>
      <c r="C3" s="20" t="s">
        <v>277</v>
      </c>
      <c r="D3" s="7"/>
      <c r="E3" s="7">
        <f>D3</f>
        <v>0</v>
      </c>
      <c r="F3" s="3">
        <f t="shared" ref="F3:F5" si="0">G3/2.2</f>
        <v>452.27272727272725</v>
      </c>
      <c r="G3" s="2">
        <v>995</v>
      </c>
      <c r="H3" s="9">
        <f>E3*F3</f>
        <v>0</v>
      </c>
    </row>
    <row r="4" spans="1:9" s="10" customFormat="1" ht="120" customHeight="1" x14ac:dyDescent="0.25">
      <c r="A4" s="109" t="s">
        <v>224</v>
      </c>
      <c r="B4" s="87"/>
      <c r="C4" s="20" t="s">
        <v>206</v>
      </c>
      <c r="D4" s="7"/>
      <c r="E4" s="7">
        <f>D4</f>
        <v>0</v>
      </c>
      <c r="F4" s="3">
        <f t="shared" si="0"/>
        <v>525</v>
      </c>
      <c r="G4" s="2">
        <v>1155</v>
      </c>
      <c r="H4" s="9">
        <f>E4*F4</f>
        <v>0</v>
      </c>
    </row>
    <row r="5" spans="1:9" s="10" customFormat="1" ht="120" customHeight="1" x14ac:dyDescent="0.25">
      <c r="A5" s="109" t="s">
        <v>225</v>
      </c>
      <c r="B5" s="87"/>
      <c r="C5" s="20" t="s">
        <v>206</v>
      </c>
      <c r="D5" s="7"/>
      <c r="E5" s="7">
        <f>D5</f>
        <v>0</v>
      </c>
      <c r="F5" s="3">
        <f t="shared" si="0"/>
        <v>861.36363636363626</v>
      </c>
      <c r="G5" s="2">
        <v>1895</v>
      </c>
      <c r="H5" s="9">
        <f>E5*F5</f>
        <v>0</v>
      </c>
    </row>
    <row r="6" spans="1:9" s="14" customFormat="1" x14ac:dyDescent="0.25">
      <c r="A6" s="15"/>
      <c r="B6" s="16"/>
      <c r="C6" s="15"/>
      <c r="D6" s="17"/>
      <c r="E6" s="17">
        <f>SUM(E3:E5)</f>
        <v>0</v>
      </c>
      <c r="F6" s="15"/>
      <c r="G6" s="17"/>
      <c r="H6" s="18">
        <f>SUM(H3:H5)</f>
        <v>0</v>
      </c>
    </row>
  </sheetData>
  <mergeCells count="8">
    <mergeCell ref="G1:G2"/>
    <mergeCell ref="H1:H2"/>
    <mergeCell ref="A1:A2"/>
    <mergeCell ref="B1:B2"/>
    <mergeCell ref="C1:C2"/>
    <mergeCell ref="D1:D2"/>
    <mergeCell ref="E1:E2"/>
    <mergeCell ref="F1:F2"/>
  </mergeCells>
  <pageMargins left="0.511811024" right="0.511811024" top="0.78740157499999996" bottom="0.78740157499999996" header="0.31496062000000002" footer="0.3149606200000000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N25"/>
  <sheetViews>
    <sheetView showGridLines="0" zoomScale="90" zoomScaleNormal="90" workbookViewId="0">
      <pane xSplit="2" ySplit="3" topLeftCell="C4" activePane="bottomRight" state="frozen"/>
      <selection pane="topRight" activeCell="C1" sqref="C1"/>
      <selection pane="bottomLeft" activeCell="A4" sqref="A4"/>
      <selection pane="bottomRight" activeCell="A25" sqref="A25"/>
    </sheetView>
  </sheetViews>
  <sheetFormatPr defaultRowHeight="15" x14ac:dyDescent="0.25"/>
  <cols>
    <col min="1" max="1" width="19.140625" style="5" customWidth="1"/>
    <col min="2" max="2" width="36.85546875" style="6" customWidth="1"/>
    <col min="3" max="3" width="33.85546875" style="5" bestFit="1" customWidth="1"/>
    <col min="4" max="9" width="5.7109375" style="5" customWidth="1"/>
    <col min="10" max="10" width="9.140625" style="5" bestFit="1" customWidth="1"/>
    <col min="11" max="11" width="12.140625" style="5" bestFit="1" customWidth="1"/>
    <col min="12" max="12" width="12.7109375" style="5" bestFit="1" customWidth="1"/>
    <col min="13" max="13" width="19.7109375" style="5" bestFit="1" customWidth="1"/>
    <col min="14" max="14" width="18.140625" style="5" customWidth="1"/>
    <col min="15" max="16384" width="9.140625" style="5"/>
  </cols>
  <sheetData>
    <row r="1" spans="1:14" s="12" customFormat="1" ht="15" customHeight="1" x14ac:dyDescent="0.25">
      <c r="A1" s="169" t="s">
        <v>1</v>
      </c>
      <c r="B1" s="170" t="s">
        <v>2</v>
      </c>
      <c r="C1" s="171" t="s">
        <v>3</v>
      </c>
      <c r="D1" s="213" t="s">
        <v>285</v>
      </c>
      <c r="E1" s="214"/>
      <c r="F1" s="214"/>
      <c r="G1" s="214"/>
      <c r="H1" s="214"/>
      <c r="I1" s="215"/>
      <c r="J1" s="173" t="s">
        <v>5</v>
      </c>
      <c r="K1" s="166" t="s">
        <v>6</v>
      </c>
      <c r="L1" s="167" t="s">
        <v>7</v>
      </c>
      <c r="M1" s="168" t="s">
        <v>0</v>
      </c>
      <c r="N1" s="11"/>
    </row>
    <row r="2" spans="1:14" s="12" customFormat="1" ht="15" customHeight="1" x14ac:dyDescent="0.25">
      <c r="A2" s="169"/>
      <c r="B2" s="170"/>
      <c r="C2" s="171"/>
      <c r="D2" s="228" t="s">
        <v>9</v>
      </c>
      <c r="E2" s="228" t="s">
        <v>10</v>
      </c>
      <c r="F2" s="228" t="s">
        <v>11</v>
      </c>
      <c r="G2" s="228" t="s">
        <v>12</v>
      </c>
      <c r="H2" s="228" t="s">
        <v>14</v>
      </c>
      <c r="I2" s="228" t="s">
        <v>319</v>
      </c>
      <c r="J2" s="173"/>
      <c r="K2" s="166"/>
      <c r="L2" s="167"/>
      <c r="M2" s="168"/>
      <c r="N2" s="11"/>
    </row>
    <row r="3" spans="1:14" s="12" customFormat="1" x14ac:dyDescent="0.25">
      <c r="A3" s="169"/>
      <c r="B3" s="170"/>
      <c r="C3" s="171"/>
      <c r="D3" s="228"/>
      <c r="E3" s="228"/>
      <c r="F3" s="228"/>
      <c r="G3" s="228"/>
      <c r="H3" s="228"/>
      <c r="I3" s="228"/>
      <c r="J3" s="173"/>
      <c r="K3" s="166"/>
      <c r="L3" s="167"/>
      <c r="M3" s="168"/>
      <c r="N3" s="11"/>
    </row>
    <row r="4" spans="1:14" s="10" customFormat="1" ht="120" customHeight="1" x14ac:dyDescent="0.25">
      <c r="A4" s="174" t="s">
        <v>236</v>
      </c>
      <c r="B4" s="226"/>
      <c r="C4" s="62" t="s">
        <v>237</v>
      </c>
      <c r="D4" s="115"/>
      <c r="E4" s="115"/>
      <c r="F4" s="7"/>
      <c r="G4" s="7"/>
      <c r="H4" s="7"/>
      <c r="I4" s="7"/>
      <c r="J4" s="7">
        <f>SUM(D4:I4)</f>
        <v>0</v>
      </c>
      <c r="K4" s="3">
        <f>L4/2.2</f>
        <v>206.81818181818181</v>
      </c>
      <c r="L4" s="2">
        <v>455</v>
      </c>
      <c r="M4" s="9">
        <f t="shared" ref="M4:M24" si="0">J4*K4</f>
        <v>0</v>
      </c>
    </row>
    <row r="5" spans="1:14" s="10" customFormat="1" ht="120" customHeight="1" x14ac:dyDescent="0.25">
      <c r="A5" s="175"/>
      <c r="B5" s="227"/>
      <c r="C5" s="20" t="s">
        <v>238</v>
      </c>
      <c r="D5" s="115"/>
      <c r="E5" s="115"/>
      <c r="F5" s="7"/>
      <c r="G5" s="7"/>
      <c r="H5" s="7"/>
      <c r="I5" s="7"/>
      <c r="J5" s="7">
        <f t="shared" ref="J5:J24" si="1">SUM(D5:I5)</f>
        <v>0</v>
      </c>
      <c r="K5" s="3">
        <f t="shared" ref="K5" si="2">L5/2.2</f>
        <v>206.81818181818181</v>
      </c>
      <c r="L5" s="2">
        <v>455</v>
      </c>
      <c r="M5" s="9">
        <f t="shared" si="0"/>
        <v>0</v>
      </c>
    </row>
    <row r="6" spans="1:14" s="10" customFormat="1" ht="120" customHeight="1" x14ac:dyDescent="0.25">
      <c r="A6" s="174" t="s">
        <v>239</v>
      </c>
      <c r="B6" s="226"/>
      <c r="C6" s="62" t="s">
        <v>237</v>
      </c>
      <c r="D6" s="7"/>
      <c r="E6" s="7"/>
      <c r="F6" s="7"/>
      <c r="G6" s="7"/>
      <c r="H6" s="7"/>
      <c r="I6" s="7"/>
      <c r="J6" s="7">
        <f t="shared" si="1"/>
        <v>0</v>
      </c>
      <c r="K6" s="3">
        <f>L6/2.2</f>
        <v>434.09090909090907</v>
      </c>
      <c r="L6" s="2">
        <v>955</v>
      </c>
      <c r="M6" s="9">
        <f t="shared" si="0"/>
        <v>0</v>
      </c>
    </row>
    <row r="7" spans="1:14" s="10" customFormat="1" ht="120" customHeight="1" x14ac:dyDescent="0.25">
      <c r="A7" s="175"/>
      <c r="B7" s="227"/>
      <c r="C7" s="20" t="s">
        <v>238</v>
      </c>
      <c r="D7" s="7"/>
      <c r="E7" s="7"/>
      <c r="F7" s="7"/>
      <c r="G7" s="7"/>
      <c r="H7" s="7"/>
      <c r="I7" s="7"/>
      <c r="J7" s="7">
        <f t="shared" si="1"/>
        <v>0</v>
      </c>
      <c r="K7" s="3">
        <f t="shared" ref="K7:K12" si="3">L7/2.2</f>
        <v>434.09090909090907</v>
      </c>
      <c r="L7" s="2">
        <v>955</v>
      </c>
      <c r="M7" s="9">
        <f t="shared" si="0"/>
        <v>0</v>
      </c>
    </row>
    <row r="8" spans="1:14" s="10" customFormat="1" ht="200.1" customHeight="1" x14ac:dyDescent="0.25">
      <c r="A8" s="86" t="s">
        <v>240</v>
      </c>
      <c r="B8" s="94"/>
      <c r="C8" s="59" t="s">
        <v>278</v>
      </c>
      <c r="D8" s="115"/>
      <c r="E8" s="115"/>
      <c r="F8" s="115"/>
      <c r="G8" s="115"/>
      <c r="H8" s="115"/>
      <c r="I8" s="7"/>
      <c r="J8" s="7">
        <f t="shared" si="1"/>
        <v>0</v>
      </c>
      <c r="K8" s="3">
        <f t="shared" si="3"/>
        <v>56.818181818181813</v>
      </c>
      <c r="L8" s="2">
        <v>125</v>
      </c>
      <c r="M8" s="9">
        <f t="shared" si="0"/>
        <v>0</v>
      </c>
    </row>
    <row r="9" spans="1:14" s="10" customFormat="1" ht="110.1" customHeight="1" x14ac:dyDescent="0.25">
      <c r="A9" s="174" t="s">
        <v>318</v>
      </c>
      <c r="B9" s="189"/>
      <c r="C9" s="59" t="s">
        <v>320</v>
      </c>
      <c r="D9" s="115"/>
      <c r="E9" s="115"/>
      <c r="F9" s="115"/>
      <c r="G9" s="115"/>
      <c r="H9" s="115"/>
      <c r="I9" s="7"/>
      <c r="J9" s="7">
        <f t="shared" si="1"/>
        <v>0</v>
      </c>
      <c r="K9" s="3">
        <f t="shared" si="3"/>
        <v>56.818181818181813</v>
      </c>
      <c r="L9" s="2">
        <v>125</v>
      </c>
      <c r="M9" s="9">
        <f t="shared" si="0"/>
        <v>0</v>
      </c>
    </row>
    <row r="10" spans="1:14" s="10" customFormat="1" ht="110.1" customHeight="1" x14ac:dyDescent="0.25">
      <c r="A10" s="175"/>
      <c r="B10" s="220"/>
      <c r="C10" s="59" t="s">
        <v>139</v>
      </c>
      <c r="D10" s="115"/>
      <c r="E10" s="115"/>
      <c r="F10" s="115"/>
      <c r="G10" s="115"/>
      <c r="H10" s="115"/>
      <c r="I10" s="7"/>
      <c r="J10" s="7">
        <f t="shared" si="1"/>
        <v>0</v>
      </c>
      <c r="K10" s="3">
        <f t="shared" ref="K10" si="4">L10/2.2</f>
        <v>56.818181818181813</v>
      </c>
      <c r="L10" s="2">
        <v>125</v>
      </c>
      <c r="M10" s="9">
        <f t="shared" ref="M10" si="5">J10*K10</f>
        <v>0</v>
      </c>
    </row>
    <row r="11" spans="1:14" s="10" customFormat="1" ht="200.1" customHeight="1" x14ac:dyDescent="0.25">
      <c r="A11" s="110" t="s">
        <v>241</v>
      </c>
      <c r="B11" s="94"/>
      <c r="C11" s="59" t="s">
        <v>279</v>
      </c>
      <c r="D11" s="7"/>
      <c r="E11" s="7"/>
      <c r="F11" s="7"/>
      <c r="G11" s="7"/>
      <c r="H11" s="7"/>
      <c r="I11" s="7"/>
      <c r="J11" s="7">
        <f t="shared" si="1"/>
        <v>0</v>
      </c>
      <c r="K11" s="3">
        <f t="shared" si="3"/>
        <v>115.90909090909091</v>
      </c>
      <c r="L11" s="2">
        <v>255</v>
      </c>
      <c r="M11" s="9">
        <f t="shared" si="0"/>
        <v>0</v>
      </c>
    </row>
    <row r="12" spans="1:14" s="10" customFormat="1" ht="120" customHeight="1" x14ac:dyDescent="0.25">
      <c r="A12" s="223" t="s">
        <v>242</v>
      </c>
      <c r="B12" s="189"/>
      <c r="C12" s="59" t="s">
        <v>280</v>
      </c>
      <c r="D12" s="7"/>
      <c r="E12" s="7"/>
      <c r="F12" s="7"/>
      <c r="G12" s="7"/>
      <c r="H12" s="7"/>
      <c r="I12" s="7"/>
      <c r="J12" s="7">
        <f t="shared" si="1"/>
        <v>0</v>
      </c>
      <c r="K12" s="3">
        <f t="shared" si="3"/>
        <v>134.09090909090909</v>
      </c>
      <c r="L12" s="2">
        <v>295</v>
      </c>
      <c r="M12" s="9">
        <f t="shared" si="0"/>
        <v>0</v>
      </c>
    </row>
    <row r="13" spans="1:14" s="10" customFormat="1" ht="120" customHeight="1" x14ac:dyDescent="0.25">
      <c r="A13" s="188"/>
      <c r="B13" s="220"/>
      <c r="C13" s="59" t="s">
        <v>281</v>
      </c>
      <c r="D13" s="7"/>
      <c r="E13" s="7"/>
      <c r="F13" s="7"/>
      <c r="G13" s="7"/>
      <c r="H13" s="7"/>
      <c r="I13" s="7"/>
      <c r="J13" s="7">
        <f t="shared" si="1"/>
        <v>0</v>
      </c>
      <c r="K13" s="3">
        <f t="shared" ref="K13:K22" si="6">L13/2.2</f>
        <v>134.09090909090909</v>
      </c>
      <c r="L13" s="2">
        <v>295</v>
      </c>
      <c r="M13" s="9">
        <f t="shared" si="0"/>
        <v>0</v>
      </c>
    </row>
    <row r="14" spans="1:14" s="10" customFormat="1" ht="90" customHeight="1" x14ac:dyDescent="0.25">
      <c r="A14" s="174" t="s">
        <v>286</v>
      </c>
      <c r="B14" s="189" t="s">
        <v>295</v>
      </c>
      <c r="C14" s="20" t="s">
        <v>294</v>
      </c>
      <c r="D14" s="7"/>
      <c r="E14" s="7"/>
      <c r="F14" s="7"/>
      <c r="G14" s="7"/>
      <c r="H14" s="7"/>
      <c r="I14" s="7"/>
      <c r="J14" s="7">
        <f t="shared" si="1"/>
        <v>0</v>
      </c>
      <c r="K14" s="3">
        <f t="shared" si="6"/>
        <v>117.72727272727272</v>
      </c>
      <c r="L14" s="2">
        <v>259</v>
      </c>
      <c r="M14" s="9">
        <f t="shared" si="0"/>
        <v>0</v>
      </c>
    </row>
    <row r="15" spans="1:14" s="10" customFormat="1" ht="90" customHeight="1" x14ac:dyDescent="0.25">
      <c r="A15" s="178"/>
      <c r="B15" s="190"/>
      <c r="C15" s="20" t="s">
        <v>288</v>
      </c>
      <c r="D15" s="7"/>
      <c r="E15" s="7"/>
      <c r="F15" s="7"/>
      <c r="G15" s="7"/>
      <c r="H15" s="7"/>
      <c r="I15" s="7"/>
      <c r="J15" s="7">
        <f t="shared" si="1"/>
        <v>0</v>
      </c>
      <c r="K15" s="3">
        <f t="shared" ref="K15" si="7">L15/2.2</f>
        <v>117.72727272727272</v>
      </c>
      <c r="L15" s="2">
        <v>259</v>
      </c>
      <c r="M15" s="9">
        <f t="shared" si="0"/>
        <v>0</v>
      </c>
    </row>
    <row r="16" spans="1:14" s="10" customFormat="1" ht="90" customHeight="1" x14ac:dyDescent="0.25">
      <c r="A16" s="175"/>
      <c r="B16" s="220"/>
      <c r="C16" s="20" t="s">
        <v>289</v>
      </c>
      <c r="D16" s="7"/>
      <c r="E16" s="7"/>
      <c r="F16" s="7"/>
      <c r="G16" s="7"/>
      <c r="H16" s="7"/>
      <c r="I16" s="7"/>
      <c r="J16" s="7">
        <f t="shared" si="1"/>
        <v>0</v>
      </c>
      <c r="K16" s="3">
        <f t="shared" si="6"/>
        <v>117.72727272727272</v>
      </c>
      <c r="L16" s="2">
        <v>259</v>
      </c>
      <c r="M16" s="9">
        <f t="shared" si="0"/>
        <v>0</v>
      </c>
    </row>
    <row r="17" spans="1:13" s="10" customFormat="1" ht="90" customHeight="1" x14ac:dyDescent="0.25">
      <c r="A17" s="174" t="s">
        <v>290</v>
      </c>
      <c r="B17" s="189" t="s">
        <v>295</v>
      </c>
      <c r="C17" s="20" t="s">
        <v>294</v>
      </c>
      <c r="D17" s="7"/>
      <c r="E17" s="7"/>
      <c r="F17" s="7"/>
      <c r="G17" s="7"/>
      <c r="H17" s="7"/>
      <c r="I17" s="7"/>
      <c r="J17" s="7">
        <f t="shared" si="1"/>
        <v>0</v>
      </c>
      <c r="K17" s="3">
        <f t="shared" ref="K17:K19" si="8">L17/2.2</f>
        <v>117.72727272727272</v>
      </c>
      <c r="L17" s="2">
        <v>259</v>
      </c>
      <c r="M17" s="9">
        <f t="shared" si="0"/>
        <v>0</v>
      </c>
    </row>
    <row r="18" spans="1:13" s="10" customFormat="1" ht="90" customHeight="1" x14ac:dyDescent="0.25">
      <c r="A18" s="178"/>
      <c r="B18" s="190"/>
      <c r="C18" s="20" t="s">
        <v>288</v>
      </c>
      <c r="D18" s="7"/>
      <c r="E18" s="7"/>
      <c r="F18" s="7"/>
      <c r="G18" s="7"/>
      <c r="H18" s="7"/>
      <c r="I18" s="7"/>
      <c r="J18" s="7">
        <f t="shared" si="1"/>
        <v>0</v>
      </c>
      <c r="K18" s="3">
        <f t="shared" si="8"/>
        <v>117.72727272727272</v>
      </c>
      <c r="L18" s="2">
        <v>259</v>
      </c>
      <c r="M18" s="9">
        <f t="shared" si="0"/>
        <v>0</v>
      </c>
    </row>
    <row r="19" spans="1:13" s="10" customFormat="1" ht="90" customHeight="1" x14ac:dyDescent="0.25">
      <c r="A19" s="175"/>
      <c r="B19" s="220"/>
      <c r="C19" s="20" t="s">
        <v>289</v>
      </c>
      <c r="D19" s="7"/>
      <c r="E19" s="7"/>
      <c r="F19" s="7"/>
      <c r="G19" s="7"/>
      <c r="H19" s="7"/>
      <c r="I19" s="7"/>
      <c r="J19" s="7">
        <f t="shared" si="1"/>
        <v>0</v>
      </c>
      <c r="K19" s="3">
        <f t="shared" si="8"/>
        <v>117.72727272727272</v>
      </c>
      <c r="L19" s="2">
        <v>259</v>
      </c>
      <c r="M19" s="9">
        <f t="shared" si="0"/>
        <v>0</v>
      </c>
    </row>
    <row r="20" spans="1:13" s="10" customFormat="1" ht="80.099999999999994" customHeight="1" x14ac:dyDescent="0.25">
      <c r="A20" s="174" t="s">
        <v>291</v>
      </c>
      <c r="B20" s="189" t="s">
        <v>295</v>
      </c>
      <c r="C20" s="20" t="s">
        <v>294</v>
      </c>
      <c r="D20" s="7"/>
      <c r="E20" s="7"/>
      <c r="F20" s="7"/>
      <c r="G20" s="7"/>
      <c r="H20" s="7"/>
      <c r="I20" s="7"/>
      <c r="J20" s="7">
        <f t="shared" si="1"/>
        <v>0</v>
      </c>
      <c r="K20" s="3">
        <f t="shared" si="6"/>
        <v>90.454545454545453</v>
      </c>
      <c r="L20" s="2">
        <v>199</v>
      </c>
      <c r="M20" s="9">
        <f t="shared" si="0"/>
        <v>0</v>
      </c>
    </row>
    <row r="21" spans="1:13" s="10" customFormat="1" ht="80.099999999999994" customHeight="1" x14ac:dyDescent="0.25">
      <c r="A21" s="178"/>
      <c r="B21" s="190"/>
      <c r="C21" s="20" t="s">
        <v>292</v>
      </c>
      <c r="D21" s="7"/>
      <c r="E21" s="7"/>
      <c r="F21" s="7"/>
      <c r="G21" s="7"/>
      <c r="H21" s="7"/>
      <c r="I21" s="7"/>
      <c r="J21" s="7">
        <f t="shared" si="1"/>
        <v>0</v>
      </c>
      <c r="K21" s="3">
        <f t="shared" si="6"/>
        <v>90.454545454545453</v>
      </c>
      <c r="L21" s="2">
        <v>199</v>
      </c>
      <c r="M21" s="9">
        <f t="shared" si="0"/>
        <v>0</v>
      </c>
    </row>
    <row r="22" spans="1:13" s="10" customFormat="1" ht="80.099999999999994" customHeight="1" x14ac:dyDescent="0.25">
      <c r="A22" s="175"/>
      <c r="B22" s="220"/>
      <c r="C22" s="20" t="s">
        <v>289</v>
      </c>
      <c r="D22" s="7"/>
      <c r="E22" s="7"/>
      <c r="F22" s="7"/>
      <c r="G22" s="7"/>
      <c r="H22" s="7"/>
      <c r="I22" s="7"/>
      <c r="J22" s="7">
        <f t="shared" si="1"/>
        <v>0</v>
      </c>
      <c r="K22" s="3">
        <f t="shared" si="6"/>
        <v>90.454545454545453</v>
      </c>
      <c r="L22" s="2">
        <v>199</v>
      </c>
      <c r="M22" s="9">
        <f t="shared" si="0"/>
        <v>0</v>
      </c>
    </row>
    <row r="23" spans="1:13" s="10" customFormat="1" ht="99.95" customHeight="1" x14ac:dyDescent="0.25">
      <c r="A23" s="174" t="s">
        <v>293</v>
      </c>
      <c r="B23" s="189" t="s">
        <v>295</v>
      </c>
      <c r="C23" s="20" t="s">
        <v>287</v>
      </c>
      <c r="D23" s="7"/>
      <c r="E23" s="7"/>
      <c r="F23" s="7"/>
      <c r="G23" s="7"/>
      <c r="H23" s="7"/>
      <c r="I23" s="7"/>
      <c r="J23" s="7">
        <f t="shared" si="1"/>
        <v>0</v>
      </c>
      <c r="K23" s="3">
        <f t="shared" ref="K23:K24" si="9">L23/2.2</f>
        <v>76.818181818181813</v>
      </c>
      <c r="L23" s="2">
        <v>169</v>
      </c>
      <c r="M23" s="9">
        <f t="shared" si="0"/>
        <v>0</v>
      </c>
    </row>
    <row r="24" spans="1:13" s="10" customFormat="1" ht="99.95" customHeight="1" x14ac:dyDescent="0.25">
      <c r="A24" s="175"/>
      <c r="B24" s="190"/>
      <c r="C24" s="20" t="s">
        <v>289</v>
      </c>
      <c r="D24" s="7"/>
      <c r="E24" s="7"/>
      <c r="F24" s="7"/>
      <c r="G24" s="7"/>
      <c r="H24" s="7"/>
      <c r="I24" s="7"/>
      <c r="J24" s="7">
        <f t="shared" si="1"/>
        <v>0</v>
      </c>
      <c r="K24" s="3">
        <f t="shared" si="9"/>
        <v>76.818181818181813</v>
      </c>
      <c r="L24" s="2">
        <v>169</v>
      </c>
      <c r="M24" s="9">
        <f t="shared" si="0"/>
        <v>0</v>
      </c>
    </row>
    <row r="25" spans="1:13" s="14" customFormat="1" x14ac:dyDescent="0.25">
      <c r="A25" s="15"/>
      <c r="B25" s="16"/>
      <c r="C25" s="15"/>
      <c r="D25" s="17">
        <f t="shared" ref="D25:J25" si="10">SUM(D4:D24)</f>
        <v>0</v>
      </c>
      <c r="E25" s="17">
        <f t="shared" si="10"/>
        <v>0</v>
      </c>
      <c r="F25" s="17">
        <f t="shared" si="10"/>
        <v>0</v>
      </c>
      <c r="G25" s="17">
        <f t="shared" si="10"/>
        <v>0</v>
      </c>
      <c r="H25" s="17"/>
      <c r="I25" s="17">
        <f t="shared" si="10"/>
        <v>0</v>
      </c>
      <c r="J25" s="17">
        <f t="shared" si="10"/>
        <v>0</v>
      </c>
      <c r="K25" s="15"/>
      <c r="L25" s="17"/>
      <c r="M25" s="18">
        <f>SUM(M4:M24)</f>
        <v>0</v>
      </c>
    </row>
  </sheetData>
  <mergeCells count="30">
    <mergeCell ref="A12:A13"/>
    <mergeCell ref="B12:B13"/>
    <mergeCell ref="A14:A16"/>
    <mergeCell ref="B14:B16"/>
    <mergeCell ref="B6:B7"/>
    <mergeCell ref="A6:A7"/>
    <mergeCell ref="A9:A10"/>
    <mergeCell ref="B9:B10"/>
    <mergeCell ref="L1:L3"/>
    <mergeCell ref="M1:M3"/>
    <mergeCell ref="A4:A5"/>
    <mergeCell ref="A1:A3"/>
    <mergeCell ref="B1:B3"/>
    <mergeCell ref="C1:C3"/>
    <mergeCell ref="D1:I1"/>
    <mergeCell ref="J1:J3"/>
    <mergeCell ref="K1:K3"/>
    <mergeCell ref="B4:B5"/>
    <mergeCell ref="D2:D3"/>
    <mergeCell ref="E2:E3"/>
    <mergeCell ref="F2:F3"/>
    <mergeCell ref="G2:G3"/>
    <mergeCell ref="I2:I3"/>
    <mergeCell ref="H2:H3"/>
    <mergeCell ref="B23:B24"/>
    <mergeCell ref="B20:B22"/>
    <mergeCell ref="B17:B19"/>
    <mergeCell ref="A17:A19"/>
    <mergeCell ref="A20:A22"/>
    <mergeCell ref="A23:A24"/>
  </mergeCell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P62"/>
  <sheetViews>
    <sheetView showGridLines="0" tabSelected="1" zoomScale="70" zoomScaleNormal="70" workbookViewId="0">
      <pane ySplit="1" topLeftCell="A2" activePane="bottomLeft" state="frozen"/>
      <selection pane="bottomLeft" activeCell="R16" sqref="R16"/>
    </sheetView>
  </sheetViews>
  <sheetFormatPr defaultRowHeight="15" x14ac:dyDescent="0.25"/>
  <cols>
    <col min="1" max="1" width="19.140625" style="54" customWidth="1"/>
    <col min="2" max="2" width="17.28515625" style="140" bestFit="1" customWidth="1"/>
    <col min="3" max="13" width="5.7109375" style="140" customWidth="1"/>
    <col min="14" max="14" width="19.5703125" style="140" bestFit="1" customWidth="1"/>
    <col min="15" max="15" width="27.7109375" style="140" bestFit="1" customWidth="1"/>
    <col min="16" max="16" width="20.5703125" style="140" customWidth="1"/>
    <col min="17" max="16384" width="9.140625" style="140"/>
  </cols>
  <sheetData>
    <row r="1" spans="1:16" s="12" customFormat="1" ht="15" customHeight="1" x14ac:dyDescent="0.25">
      <c r="A1" s="157" t="s">
        <v>1</v>
      </c>
      <c r="B1" s="158" t="s">
        <v>15</v>
      </c>
      <c r="C1" s="213" t="s">
        <v>4</v>
      </c>
      <c r="D1" s="214"/>
      <c r="E1" s="214"/>
      <c r="F1" s="214"/>
      <c r="G1" s="214"/>
      <c r="H1" s="214"/>
      <c r="I1" s="214"/>
      <c r="J1" s="214"/>
      <c r="K1" s="214"/>
      <c r="L1" s="214"/>
      <c r="M1" s="215"/>
      <c r="N1" s="155" t="s">
        <v>6</v>
      </c>
      <c r="O1" s="156" t="s">
        <v>7</v>
      </c>
      <c r="P1" s="11"/>
    </row>
    <row r="2" spans="1:16" s="128" customFormat="1" x14ac:dyDescent="0.25">
      <c r="A2" s="125" t="s">
        <v>48</v>
      </c>
      <c r="B2" s="4" t="s">
        <v>47</v>
      </c>
      <c r="C2" s="4">
        <v>27</v>
      </c>
      <c r="D2" s="75">
        <v>28</v>
      </c>
      <c r="E2" s="111"/>
      <c r="F2" s="75">
        <v>30</v>
      </c>
      <c r="G2" s="111"/>
      <c r="H2" s="75">
        <v>32</v>
      </c>
      <c r="I2" s="111"/>
      <c r="J2" s="75">
        <v>34</v>
      </c>
      <c r="K2" s="75">
        <v>36</v>
      </c>
      <c r="L2" s="111"/>
      <c r="M2" s="126"/>
      <c r="N2" s="3">
        <f>O2/2.2</f>
        <v>679.5454545454545</v>
      </c>
      <c r="O2" s="2">
        <v>1495</v>
      </c>
    </row>
    <row r="3" spans="1:16" s="128" customFormat="1" x14ac:dyDescent="0.25">
      <c r="A3" s="125" t="s">
        <v>82</v>
      </c>
      <c r="B3" s="4" t="s">
        <v>49</v>
      </c>
      <c r="C3" s="4">
        <v>27</v>
      </c>
      <c r="D3" s="75">
        <v>28</v>
      </c>
      <c r="E3" s="75">
        <v>29</v>
      </c>
      <c r="F3" s="75">
        <v>30</v>
      </c>
      <c r="G3" s="75">
        <v>31</v>
      </c>
      <c r="H3" s="75">
        <v>32</v>
      </c>
      <c r="I3" s="75">
        <v>33</v>
      </c>
      <c r="J3" s="75">
        <v>34</v>
      </c>
      <c r="K3" s="75">
        <v>36</v>
      </c>
      <c r="L3" s="113">
        <v>38</v>
      </c>
      <c r="M3" s="127">
        <v>40</v>
      </c>
      <c r="N3" s="3">
        <f t="shared" ref="N3" si="0">O3/2.2</f>
        <v>361.36363636363632</v>
      </c>
      <c r="O3" s="2">
        <v>795</v>
      </c>
      <c r="P3" s="50"/>
    </row>
    <row r="4" spans="1:16" s="128" customFormat="1" x14ac:dyDescent="0.25">
      <c r="A4" s="125" t="s">
        <v>50</v>
      </c>
      <c r="B4" s="4" t="s">
        <v>49</v>
      </c>
      <c r="C4" s="4">
        <v>27</v>
      </c>
      <c r="D4" s="75">
        <v>28</v>
      </c>
      <c r="E4" s="75">
        <v>29</v>
      </c>
      <c r="F4" s="75">
        <v>30</v>
      </c>
      <c r="G4" s="75">
        <v>31</v>
      </c>
      <c r="H4" s="75">
        <v>32</v>
      </c>
      <c r="I4" s="75">
        <v>33</v>
      </c>
      <c r="J4" s="75">
        <v>34</v>
      </c>
      <c r="K4" s="75">
        <v>36</v>
      </c>
      <c r="L4" s="75">
        <v>38</v>
      </c>
      <c r="M4" s="127">
        <v>40</v>
      </c>
      <c r="N4" s="3">
        <f t="shared" ref="N4:N56" si="1">O4/2.2</f>
        <v>406.81818181818181</v>
      </c>
      <c r="O4" s="2">
        <v>895</v>
      </c>
    </row>
    <row r="5" spans="1:16" s="128" customFormat="1" x14ac:dyDescent="0.25">
      <c r="A5" s="125" t="s">
        <v>51</v>
      </c>
      <c r="B5" s="4" t="s">
        <v>49</v>
      </c>
      <c r="C5" s="4">
        <v>27</v>
      </c>
      <c r="D5" s="75">
        <v>28</v>
      </c>
      <c r="E5" s="75">
        <v>29</v>
      </c>
      <c r="F5" s="75">
        <v>30</v>
      </c>
      <c r="G5" s="75">
        <v>31</v>
      </c>
      <c r="H5" s="75">
        <v>32</v>
      </c>
      <c r="I5" s="75">
        <v>33</v>
      </c>
      <c r="J5" s="75">
        <v>34</v>
      </c>
      <c r="K5" s="75">
        <v>36</v>
      </c>
      <c r="L5" s="75">
        <v>38</v>
      </c>
      <c r="M5" s="127">
        <v>40</v>
      </c>
      <c r="N5" s="3">
        <f t="shared" ref="N5" si="2">O5/2.2</f>
        <v>497.72727272727269</v>
      </c>
      <c r="O5" s="2">
        <v>1095</v>
      </c>
    </row>
    <row r="6" spans="1:16" s="128" customFormat="1" x14ac:dyDescent="0.25">
      <c r="A6" s="99" t="s">
        <v>52</v>
      </c>
      <c r="B6" s="4" t="s">
        <v>49</v>
      </c>
      <c r="C6" s="4">
        <v>27</v>
      </c>
      <c r="D6" s="75">
        <v>28</v>
      </c>
      <c r="E6" s="75">
        <v>29</v>
      </c>
      <c r="F6" s="75">
        <v>30</v>
      </c>
      <c r="G6" s="75">
        <v>31</v>
      </c>
      <c r="H6" s="75">
        <v>32</v>
      </c>
      <c r="I6" s="75">
        <v>33</v>
      </c>
      <c r="J6" s="75">
        <v>34</v>
      </c>
      <c r="K6" s="75">
        <v>36</v>
      </c>
      <c r="L6" s="75">
        <v>38</v>
      </c>
      <c r="M6" s="129">
        <v>40</v>
      </c>
      <c r="N6" s="3">
        <f t="shared" si="1"/>
        <v>543.18181818181813</v>
      </c>
      <c r="O6" s="2">
        <v>1195</v>
      </c>
    </row>
    <row r="7" spans="1:16" s="128" customFormat="1" x14ac:dyDescent="0.25">
      <c r="A7" s="130" t="s">
        <v>53</v>
      </c>
      <c r="B7" s="4" t="s">
        <v>49</v>
      </c>
      <c r="C7" s="4">
        <v>27</v>
      </c>
      <c r="D7" s="75">
        <v>28</v>
      </c>
      <c r="E7" s="75">
        <v>29</v>
      </c>
      <c r="F7" s="75">
        <v>30</v>
      </c>
      <c r="G7" s="75">
        <v>31</v>
      </c>
      <c r="H7" s="75">
        <v>32</v>
      </c>
      <c r="I7" s="75">
        <v>33</v>
      </c>
      <c r="J7" s="75">
        <v>34</v>
      </c>
      <c r="K7" s="75">
        <v>36</v>
      </c>
      <c r="L7" s="75">
        <v>38</v>
      </c>
      <c r="M7" s="129">
        <v>40</v>
      </c>
      <c r="N7" s="3">
        <f t="shared" si="1"/>
        <v>434.09090909090907</v>
      </c>
      <c r="O7" s="2">
        <v>955</v>
      </c>
    </row>
    <row r="8" spans="1:16" s="128" customFormat="1" x14ac:dyDescent="0.25">
      <c r="A8" s="125" t="s">
        <v>309</v>
      </c>
      <c r="B8" s="4" t="s">
        <v>54</v>
      </c>
      <c r="C8" s="4">
        <v>27</v>
      </c>
      <c r="D8" s="127">
        <v>28</v>
      </c>
      <c r="E8" s="126"/>
      <c r="F8" s="127">
        <v>30</v>
      </c>
      <c r="G8" s="127">
        <v>31</v>
      </c>
      <c r="H8" s="127">
        <v>32</v>
      </c>
      <c r="I8" s="127">
        <v>33</v>
      </c>
      <c r="J8" s="127">
        <v>34</v>
      </c>
      <c r="K8" s="127">
        <v>36</v>
      </c>
      <c r="L8" s="126"/>
      <c r="M8" s="127">
        <v>40</v>
      </c>
      <c r="N8" s="3">
        <f t="shared" ref="N8" si="3">O8/2.2</f>
        <v>588.63636363636363</v>
      </c>
      <c r="O8" s="2">
        <v>1295</v>
      </c>
    </row>
    <row r="9" spans="1:16" s="128" customFormat="1" x14ac:dyDescent="0.25">
      <c r="A9" s="125" t="s">
        <v>83</v>
      </c>
      <c r="B9" s="4" t="s">
        <v>54</v>
      </c>
      <c r="C9" s="4">
        <v>27</v>
      </c>
      <c r="D9" s="127">
        <v>28</v>
      </c>
      <c r="E9" s="127">
        <v>29</v>
      </c>
      <c r="F9" s="127">
        <v>30</v>
      </c>
      <c r="G9" s="127">
        <v>31</v>
      </c>
      <c r="H9" s="127">
        <v>32</v>
      </c>
      <c r="I9" s="127">
        <v>33</v>
      </c>
      <c r="J9" s="127">
        <v>34</v>
      </c>
      <c r="K9" s="127">
        <v>36</v>
      </c>
      <c r="L9" s="127">
        <v>38</v>
      </c>
      <c r="M9" s="127">
        <v>40</v>
      </c>
      <c r="N9" s="3">
        <f t="shared" si="1"/>
        <v>406.81818181818181</v>
      </c>
      <c r="O9" s="2">
        <v>895</v>
      </c>
    </row>
    <row r="10" spans="1:16" s="128" customFormat="1" x14ac:dyDescent="0.25">
      <c r="A10" s="125" t="s">
        <v>84</v>
      </c>
      <c r="B10" s="4" t="s">
        <v>54</v>
      </c>
      <c r="C10" s="4">
        <v>27</v>
      </c>
      <c r="D10" s="127">
        <v>28</v>
      </c>
      <c r="E10" s="127">
        <v>29</v>
      </c>
      <c r="F10" s="127">
        <v>30</v>
      </c>
      <c r="G10" s="127">
        <v>31</v>
      </c>
      <c r="H10" s="127">
        <v>32</v>
      </c>
      <c r="I10" s="127">
        <v>33</v>
      </c>
      <c r="J10" s="127">
        <v>34</v>
      </c>
      <c r="K10" s="127">
        <v>36</v>
      </c>
      <c r="L10" s="127">
        <v>38</v>
      </c>
      <c r="M10" s="127">
        <v>40</v>
      </c>
      <c r="N10" s="3">
        <f t="shared" ref="N10" si="4">O10/2.2</f>
        <v>452.27272727272725</v>
      </c>
      <c r="O10" s="2">
        <v>995</v>
      </c>
    </row>
    <row r="11" spans="1:16" s="128" customFormat="1" x14ac:dyDescent="0.25">
      <c r="A11" s="125" t="s">
        <v>85</v>
      </c>
      <c r="B11" s="4" t="s">
        <v>54</v>
      </c>
      <c r="C11" s="4">
        <v>27</v>
      </c>
      <c r="D11" s="127">
        <v>28</v>
      </c>
      <c r="E11" s="127">
        <v>29</v>
      </c>
      <c r="F11" s="127">
        <v>30</v>
      </c>
      <c r="G11" s="127">
        <v>31</v>
      </c>
      <c r="H11" s="127">
        <v>32</v>
      </c>
      <c r="I11" s="127">
        <v>33</v>
      </c>
      <c r="J11" s="127">
        <v>34</v>
      </c>
      <c r="K11" s="127">
        <v>36</v>
      </c>
      <c r="L11" s="127">
        <v>38</v>
      </c>
      <c r="M11" s="127">
        <v>40</v>
      </c>
      <c r="N11" s="3">
        <f t="shared" ref="N11" si="5">O11/2.2</f>
        <v>361.36363636363632</v>
      </c>
      <c r="O11" s="2">
        <v>795</v>
      </c>
    </row>
    <row r="12" spans="1:16" s="128" customFormat="1" ht="17.25" customHeight="1" x14ac:dyDescent="0.25">
      <c r="A12" s="125" t="s">
        <v>86</v>
      </c>
      <c r="B12" s="4" t="s">
        <v>54</v>
      </c>
      <c r="C12" s="4">
        <v>27</v>
      </c>
      <c r="D12" s="127">
        <v>28</v>
      </c>
      <c r="E12" s="127">
        <v>29</v>
      </c>
      <c r="F12" s="127">
        <v>30</v>
      </c>
      <c r="G12" s="127">
        <v>31</v>
      </c>
      <c r="H12" s="127">
        <v>32</v>
      </c>
      <c r="I12" s="127">
        <v>33</v>
      </c>
      <c r="J12" s="127">
        <v>34</v>
      </c>
      <c r="K12" s="127">
        <v>36</v>
      </c>
      <c r="L12" s="127">
        <v>38</v>
      </c>
      <c r="M12" s="127">
        <v>40</v>
      </c>
      <c r="N12" s="3">
        <f t="shared" ref="N12" si="6">O12/2.2</f>
        <v>434.09090909090907</v>
      </c>
      <c r="O12" s="2">
        <v>955</v>
      </c>
    </row>
    <row r="13" spans="1:16" s="128" customFormat="1" ht="17.25" customHeight="1" x14ac:dyDescent="0.25">
      <c r="A13" s="125" t="s">
        <v>55</v>
      </c>
      <c r="B13" s="4" t="s">
        <v>54</v>
      </c>
      <c r="C13" s="4">
        <v>27</v>
      </c>
      <c r="D13" s="127">
        <v>28</v>
      </c>
      <c r="E13" s="127">
        <v>29</v>
      </c>
      <c r="F13" s="127">
        <v>30</v>
      </c>
      <c r="G13" s="127">
        <v>31</v>
      </c>
      <c r="H13" s="127">
        <v>32</v>
      </c>
      <c r="I13" s="127">
        <v>33</v>
      </c>
      <c r="J13" s="127">
        <v>34</v>
      </c>
      <c r="K13" s="127">
        <v>36</v>
      </c>
      <c r="L13" s="127">
        <v>38</v>
      </c>
      <c r="M13" s="127">
        <v>40</v>
      </c>
      <c r="N13" s="3">
        <f t="shared" ref="N13:N14" si="7">O13/2.2</f>
        <v>543.18181818181813</v>
      </c>
      <c r="O13" s="2">
        <v>1195</v>
      </c>
    </row>
    <row r="14" spans="1:16" s="132" customFormat="1" ht="17.25" customHeight="1" x14ac:dyDescent="0.25">
      <c r="A14" s="125" t="s">
        <v>97</v>
      </c>
      <c r="B14" s="4" t="s">
        <v>54</v>
      </c>
      <c r="C14" s="4">
        <v>27</v>
      </c>
      <c r="D14" s="131">
        <v>28</v>
      </c>
      <c r="E14" s="131">
        <v>29</v>
      </c>
      <c r="F14" s="131">
        <v>30</v>
      </c>
      <c r="G14" s="131">
        <v>31</v>
      </c>
      <c r="H14" s="131">
        <v>32</v>
      </c>
      <c r="I14" s="131">
        <v>33</v>
      </c>
      <c r="J14" s="131">
        <v>34</v>
      </c>
      <c r="K14" s="131">
        <v>36</v>
      </c>
      <c r="L14" s="131">
        <v>38</v>
      </c>
      <c r="M14" s="131">
        <v>40</v>
      </c>
      <c r="N14" s="67">
        <f t="shared" si="7"/>
        <v>497.72727272727269</v>
      </c>
      <c r="O14" s="68">
        <v>1095</v>
      </c>
    </row>
    <row r="15" spans="1:16" s="128" customFormat="1" ht="17.25" customHeight="1" x14ac:dyDescent="0.25">
      <c r="A15" s="125" t="s">
        <v>56</v>
      </c>
      <c r="B15" s="4" t="s">
        <v>54</v>
      </c>
      <c r="C15" s="4">
        <v>27</v>
      </c>
      <c r="D15" s="127">
        <v>28</v>
      </c>
      <c r="E15" s="127">
        <v>29</v>
      </c>
      <c r="F15" s="127">
        <v>30</v>
      </c>
      <c r="G15" s="127">
        <v>31</v>
      </c>
      <c r="H15" s="127">
        <v>32</v>
      </c>
      <c r="I15" s="127">
        <v>33</v>
      </c>
      <c r="J15" s="127">
        <v>34</v>
      </c>
      <c r="K15" s="127">
        <v>36</v>
      </c>
      <c r="L15" s="127">
        <v>38</v>
      </c>
      <c r="M15" s="127">
        <v>40</v>
      </c>
      <c r="N15" s="3">
        <f t="shared" si="1"/>
        <v>388.63636363636363</v>
      </c>
      <c r="O15" s="2">
        <v>855</v>
      </c>
    </row>
    <row r="16" spans="1:16" s="128" customFormat="1" ht="17.25" customHeight="1" x14ac:dyDescent="0.25">
      <c r="A16" s="125" t="s">
        <v>57</v>
      </c>
      <c r="B16" s="4" t="s">
        <v>54</v>
      </c>
      <c r="C16" s="4">
        <v>27</v>
      </c>
      <c r="D16" s="127">
        <v>28</v>
      </c>
      <c r="E16" s="127">
        <v>29</v>
      </c>
      <c r="F16" s="127">
        <v>30</v>
      </c>
      <c r="G16" s="127">
        <v>31</v>
      </c>
      <c r="H16" s="127">
        <v>32</v>
      </c>
      <c r="I16" s="127">
        <v>33</v>
      </c>
      <c r="J16" s="127">
        <v>34</v>
      </c>
      <c r="K16" s="127">
        <v>36</v>
      </c>
      <c r="L16" s="127">
        <v>38</v>
      </c>
      <c r="M16" s="126"/>
      <c r="N16" s="3">
        <f t="shared" si="1"/>
        <v>615.90909090909088</v>
      </c>
      <c r="O16" s="2">
        <v>1355</v>
      </c>
    </row>
    <row r="17" spans="1:15" s="128" customFormat="1" ht="17.25" customHeight="1" x14ac:dyDescent="0.25">
      <c r="A17" s="125" t="s">
        <v>100</v>
      </c>
      <c r="B17" s="4" t="s">
        <v>54</v>
      </c>
      <c r="C17" s="4">
        <v>27</v>
      </c>
      <c r="D17" s="127">
        <v>28</v>
      </c>
      <c r="E17" s="127">
        <v>29</v>
      </c>
      <c r="F17" s="127">
        <v>30</v>
      </c>
      <c r="G17" s="127">
        <v>31</v>
      </c>
      <c r="H17" s="127">
        <v>32</v>
      </c>
      <c r="I17" s="127">
        <v>33</v>
      </c>
      <c r="J17" s="127">
        <v>34</v>
      </c>
      <c r="K17" s="127">
        <v>36</v>
      </c>
      <c r="L17" s="127">
        <v>38</v>
      </c>
      <c r="M17" s="127">
        <v>40</v>
      </c>
      <c r="N17" s="3">
        <f t="shared" ref="N17:N18" si="8">O17/2.2</f>
        <v>452.27272727272725</v>
      </c>
      <c r="O17" s="2">
        <v>995</v>
      </c>
    </row>
    <row r="18" spans="1:15" s="128" customFormat="1" ht="17.25" customHeight="1" x14ac:dyDescent="0.25">
      <c r="A18" s="125" t="s">
        <v>298</v>
      </c>
      <c r="B18" s="4" t="s">
        <v>58</v>
      </c>
      <c r="C18" s="4">
        <v>27</v>
      </c>
      <c r="D18" s="133">
        <v>28</v>
      </c>
      <c r="E18" s="133">
        <v>29</v>
      </c>
      <c r="F18" s="133">
        <v>30</v>
      </c>
      <c r="G18" s="133">
        <v>31</v>
      </c>
      <c r="H18" s="133">
        <v>32</v>
      </c>
      <c r="I18" s="133">
        <v>33</v>
      </c>
      <c r="J18" s="133">
        <v>34</v>
      </c>
      <c r="K18" s="133">
        <v>36</v>
      </c>
      <c r="L18" s="133">
        <v>38</v>
      </c>
      <c r="M18" s="126"/>
      <c r="N18" s="3">
        <f t="shared" si="8"/>
        <v>588.63636363636363</v>
      </c>
      <c r="O18" s="2">
        <v>1295</v>
      </c>
    </row>
    <row r="19" spans="1:15" s="128" customFormat="1" ht="17.25" customHeight="1" x14ac:dyDescent="0.25">
      <c r="A19" s="125" t="s">
        <v>299</v>
      </c>
      <c r="B19" s="4" t="s">
        <v>58</v>
      </c>
      <c r="C19" s="4">
        <v>27</v>
      </c>
      <c r="D19" s="133">
        <v>28</v>
      </c>
      <c r="E19" s="133">
        <v>29</v>
      </c>
      <c r="F19" s="133">
        <v>30</v>
      </c>
      <c r="G19" s="133">
        <v>31</v>
      </c>
      <c r="H19" s="133">
        <v>32</v>
      </c>
      <c r="I19" s="133">
        <v>33</v>
      </c>
      <c r="J19" s="133">
        <v>34</v>
      </c>
      <c r="K19" s="133">
        <v>36</v>
      </c>
      <c r="L19" s="133">
        <v>38</v>
      </c>
      <c r="M19" s="126"/>
      <c r="N19" s="3">
        <f t="shared" ref="N19" si="9">O19/2.2</f>
        <v>497.72727272727269</v>
      </c>
      <c r="O19" s="2">
        <v>1095</v>
      </c>
    </row>
    <row r="20" spans="1:15" s="128" customFormat="1" ht="17.25" customHeight="1" x14ac:dyDescent="0.25">
      <c r="A20" s="99" t="s">
        <v>59</v>
      </c>
      <c r="B20" s="4" t="s">
        <v>58</v>
      </c>
      <c r="C20" s="4">
        <v>27</v>
      </c>
      <c r="D20" s="127">
        <v>28</v>
      </c>
      <c r="E20" s="126"/>
      <c r="F20" s="127">
        <v>30</v>
      </c>
      <c r="G20" s="126"/>
      <c r="H20" s="127">
        <v>32</v>
      </c>
      <c r="I20" s="126"/>
      <c r="J20" s="127">
        <v>34</v>
      </c>
      <c r="K20" s="127">
        <v>36</v>
      </c>
      <c r="L20" s="126"/>
      <c r="M20" s="126"/>
      <c r="N20" s="3">
        <f t="shared" si="1"/>
        <v>679.5454545454545</v>
      </c>
      <c r="O20" s="2">
        <v>1495</v>
      </c>
    </row>
    <row r="21" spans="1:15" s="128" customFormat="1" ht="17.25" customHeight="1" x14ac:dyDescent="0.25">
      <c r="A21" s="125" t="s">
        <v>60</v>
      </c>
      <c r="B21" s="4" t="s">
        <v>58</v>
      </c>
      <c r="C21" s="4">
        <v>27</v>
      </c>
      <c r="D21" s="127">
        <v>28</v>
      </c>
      <c r="E21" s="127">
        <v>29</v>
      </c>
      <c r="F21" s="127">
        <v>30</v>
      </c>
      <c r="G21" s="127">
        <v>31</v>
      </c>
      <c r="H21" s="127">
        <v>32</v>
      </c>
      <c r="I21" s="127">
        <v>33</v>
      </c>
      <c r="J21" s="127">
        <v>34</v>
      </c>
      <c r="K21" s="127">
        <v>36</v>
      </c>
      <c r="L21" s="127">
        <v>38</v>
      </c>
      <c r="M21" s="126"/>
      <c r="N21" s="3">
        <f t="shared" si="1"/>
        <v>570.45454545454538</v>
      </c>
      <c r="O21" s="2">
        <v>1255</v>
      </c>
    </row>
    <row r="22" spans="1:15" s="128" customFormat="1" ht="17.25" customHeight="1" x14ac:dyDescent="0.25">
      <c r="A22" s="125" t="s">
        <v>61</v>
      </c>
      <c r="B22" s="4" t="s">
        <v>58</v>
      </c>
      <c r="C22" s="4">
        <v>27</v>
      </c>
      <c r="D22" s="127">
        <v>28</v>
      </c>
      <c r="E22" s="127">
        <v>29</v>
      </c>
      <c r="F22" s="127">
        <v>30</v>
      </c>
      <c r="G22" s="127">
        <v>31</v>
      </c>
      <c r="H22" s="127">
        <v>32</v>
      </c>
      <c r="I22" s="127">
        <v>33</v>
      </c>
      <c r="J22" s="127">
        <v>34</v>
      </c>
      <c r="K22" s="127">
        <v>36</v>
      </c>
      <c r="L22" s="127">
        <v>38</v>
      </c>
      <c r="M22" s="126"/>
      <c r="N22" s="3">
        <f t="shared" ref="N22" si="10">O22/2.2</f>
        <v>406.81818181818181</v>
      </c>
      <c r="O22" s="2">
        <v>895</v>
      </c>
    </row>
    <row r="23" spans="1:15" s="128" customFormat="1" ht="17.25" customHeight="1" x14ac:dyDescent="0.25">
      <c r="A23" s="125" t="s">
        <v>62</v>
      </c>
      <c r="B23" s="4" t="s">
        <v>58</v>
      </c>
      <c r="C23" s="4">
        <v>27</v>
      </c>
      <c r="D23" s="127">
        <v>28</v>
      </c>
      <c r="E23" s="127">
        <v>29</v>
      </c>
      <c r="F23" s="127">
        <v>30</v>
      </c>
      <c r="G23" s="127">
        <v>31</v>
      </c>
      <c r="H23" s="127">
        <v>32</v>
      </c>
      <c r="I23" s="127">
        <v>33</v>
      </c>
      <c r="J23" s="127">
        <v>34</v>
      </c>
      <c r="K23" s="127">
        <v>36</v>
      </c>
      <c r="L23" s="127">
        <v>38</v>
      </c>
      <c r="M23" s="126"/>
      <c r="N23" s="3">
        <f t="shared" si="1"/>
        <v>406.81818181818181</v>
      </c>
      <c r="O23" s="2">
        <v>895</v>
      </c>
    </row>
    <row r="24" spans="1:15" s="128" customFormat="1" ht="17.25" customHeight="1" x14ac:dyDescent="0.25">
      <c r="A24" s="125" t="s">
        <v>63</v>
      </c>
      <c r="B24" s="4" t="s">
        <v>58</v>
      </c>
      <c r="C24" s="91">
        <v>27</v>
      </c>
      <c r="D24" s="134">
        <v>28</v>
      </c>
      <c r="E24" s="134">
        <v>29</v>
      </c>
      <c r="F24" s="134">
        <v>30</v>
      </c>
      <c r="G24" s="134">
        <v>31</v>
      </c>
      <c r="H24" s="134">
        <v>32</v>
      </c>
      <c r="I24" s="134">
        <v>33</v>
      </c>
      <c r="J24" s="134">
        <v>34</v>
      </c>
      <c r="K24" s="134">
        <v>36</v>
      </c>
      <c r="L24" s="134">
        <v>38</v>
      </c>
      <c r="M24" s="135"/>
      <c r="N24" s="47">
        <f t="shared" si="1"/>
        <v>434.09090909090907</v>
      </c>
      <c r="O24" s="48">
        <v>955</v>
      </c>
    </row>
    <row r="25" spans="1:15" s="128" customFormat="1" ht="17.25" customHeight="1" x14ac:dyDescent="0.25">
      <c r="A25" s="125" t="s">
        <v>101</v>
      </c>
      <c r="B25" s="4" t="s">
        <v>58</v>
      </c>
      <c r="C25" s="91">
        <v>27</v>
      </c>
      <c r="D25" s="134">
        <v>28</v>
      </c>
      <c r="E25" s="134">
        <v>29</v>
      </c>
      <c r="F25" s="134">
        <v>30</v>
      </c>
      <c r="G25" s="134">
        <v>31</v>
      </c>
      <c r="H25" s="134">
        <v>32</v>
      </c>
      <c r="I25" s="134">
        <v>33</v>
      </c>
      <c r="J25" s="134">
        <v>34</v>
      </c>
      <c r="K25" s="134">
        <v>36</v>
      </c>
      <c r="L25" s="134">
        <v>38</v>
      </c>
      <c r="M25" s="135"/>
      <c r="N25" s="47">
        <f t="shared" ref="N25" si="11">O25/2.2</f>
        <v>497.72727272727269</v>
      </c>
      <c r="O25" s="48">
        <v>1095</v>
      </c>
    </row>
    <row r="26" spans="1:15" s="136" customFormat="1" ht="17.25" customHeight="1" x14ac:dyDescent="0.25">
      <c r="A26" s="125" t="s">
        <v>65</v>
      </c>
      <c r="B26" s="4" t="s">
        <v>64</v>
      </c>
      <c r="C26" s="4">
        <v>27</v>
      </c>
      <c r="D26" s="127">
        <v>28</v>
      </c>
      <c r="E26" s="126"/>
      <c r="F26" s="127">
        <v>30</v>
      </c>
      <c r="G26" s="126"/>
      <c r="H26" s="127">
        <v>32</v>
      </c>
      <c r="I26" s="126"/>
      <c r="J26" s="127">
        <v>34</v>
      </c>
      <c r="K26" s="127">
        <v>36</v>
      </c>
      <c r="L26" s="127">
        <v>38</v>
      </c>
      <c r="M26" s="126"/>
      <c r="N26" s="3">
        <f t="shared" si="1"/>
        <v>634.09090909090901</v>
      </c>
      <c r="O26" s="2">
        <v>1395</v>
      </c>
    </row>
    <row r="27" spans="1:15" s="136" customFormat="1" ht="17.25" customHeight="1" x14ac:dyDescent="0.25">
      <c r="A27" s="99" t="s">
        <v>87</v>
      </c>
      <c r="B27" s="4" t="s">
        <v>66</v>
      </c>
      <c r="C27" s="91">
        <v>27</v>
      </c>
      <c r="D27" s="134">
        <v>28</v>
      </c>
      <c r="E27" s="134">
        <v>29</v>
      </c>
      <c r="F27" s="134">
        <v>30</v>
      </c>
      <c r="G27" s="134">
        <v>31</v>
      </c>
      <c r="H27" s="134">
        <v>32</v>
      </c>
      <c r="I27" s="134">
        <v>33</v>
      </c>
      <c r="J27" s="134">
        <v>34</v>
      </c>
      <c r="K27" s="134">
        <v>36</v>
      </c>
      <c r="L27" s="134">
        <v>38</v>
      </c>
      <c r="M27" s="134">
        <v>40</v>
      </c>
      <c r="N27" s="3">
        <f t="shared" si="1"/>
        <v>452.27272727272725</v>
      </c>
      <c r="O27" s="19">
        <v>995</v>
      </c>
    </row>
    <row r="28" spans="1:15" s="136" customFormat="1" ht="17.25" customHeight="1" x14ac:dyDescent="0.25">
      <c r="A28" s="99" t="s">
        <v>67</v>
      </c>
      <c r="B28" s="4" t="s">
        <v>66</v>
      </c>
      <c r="C28" s="91">
        <v>27</v>
      </c>
      <c r="D28" s="134">
        <v>28</v>
      </c>
      <c r="E28" s="134">
        <v>29</v>
      </c>
      <c r="F28" s="134">
        <v>30</v>
      </c>
      <c r="G28" s="134">
        <v>31</v>
      </c>
      <c r="H28" s="134">
        <v>32</v>
      </c>
      <c r="I28" s="134">
        <v>33</v>
      </c>
      <c r="J28" s="134">
        <v>34</v>
      </c>
      <c r="K28" s="134">
        <v>36</v>
      </c>
      <c r="L28" s="134">
        <v>38</v>
      </c>
      <c r="M28" s="134">
        <v>40</v>
      </c>
      <c r="N28" s="49">
        <v>570.45454545454538</v>
      </c>
      <c r="O28" s="19">
        <v>1095</v>
      </c>
    </row>
    <row r="29" spans="1:15" s="128" customFormat="1" ht="17.25" customHeight="1" x14ac:dyDescent="0.25">
      <c r="A29" s="125" t="s">
        <v>68</v>
      </c>
      <c r="B29" s="4" t="s">
        <v>66</v>
      </c>
      <c r="C29" s="4">
        <v>27</v>
      </c>
      <c r="D29" s="127">
        <v>28</v>
      </c>
      <c r="E29" s="127">
        <v>29</v>
      </c>
      <c r="F29" s="127">
        <v>30</v>
      </c>
      <c r="G29" s="127">
        <v>31</v>
      </c>
      <c r="H29" s="127">
        <v>32</v>
      </c>
      <c r="I29" s="127">
        <v>33</v>
      </c>
      <c r="J29" s="127">
        <v>34</v>
      </c>
      <c r="K29" s="127">
        <v>36</v>
      </c>
      <c r="L29" s="127">
        <v>38</v>
      </c>
      <c r="M29" s="134">
        <v>40</v>
      </c>
      <c r="N29" s="3">
        <f>O29/2.2</f>
        <v>406.81818181818181</v>
      </c>
      <c r="O29" s="19">
        <v>895</v>
      </c>
    </row>
    <row r="30" spans="1:15" s="132" customFormat="1" ht="17.25" customHeight="1" x14ac:dyDescent="0.25">
      <c r="A30" s="130" t="s">
        <v>300</v>
      </c>
      <c r="B30" s="4" t="s">
        <v>301</v>
      </c>
      <c r="C30" s="4">
        <v>27</v>
      </c>
      <c r="D30" s="131">
        <v>28</v>
      </c>
      <c r="E30" s="131">
        <v>29</v>
      </c>
      <c r="F30" s="131">
        <v>30</v>
      </c>
      <c r="G30" s="131">
        <v>31</v>
      </c>
      <c r="H30" s="131">
        <v>32</v>
      </c>
      <c r="I30" s="131">
        <v>33</v>
      </c>
      <c r="J30" s="131">
        <v>34</v>
      </c>
      <c r="K30" s="131">
        <v>36</v>
      </c>
      <c r="L30" s="131">
        <v>38</v>
      </c>
      <c r="M30" s="131">
        <v>40</v>
      </c>
      <c r="N30" s="67">
        <f t="shared" ref="N30:N31" si="12">O30/2.2</f>
        <v>406.81818181818181</v>
      </c>
      <c r="O30" s="68">
        <v>895</v>
      </c>
    </row>
    <row r="31" spans="1:15" s="132" customFormat="1" ht="17.25" customHeight="1" x14ac:dyDescent="0.25">
      <c r="A31" s="125" t="s">
        <v>305</v>
      </c>
      <c r="B31" s="4" t="s">
        <v>69</v>
      </c>
      <c r="C31" s="4">
        <v>27</v>
      </c>
      <c r="D31" s="131">
        <v>28</v>
      </c>
      <c r="E31" s="131">
        <v>29</v>
      </c>
      <c r="F31" s="131">
        <v>30</v>
      </c>
      <c r="G31" s="131">
        <v>31</v>
      </c>
      <c r="H31" s="131">
        <v>32</v>
      </c>
      <c r="I31" s="131">
        <v>33</v>
      </c>
      <c r="J31" s="131">
        <v>34</v>
      </c>
      <c r="K31" s="131">
        <v>36</v>
      </c>
      <c r="L31" s="131">
        <v>38</v>
      </c>
      <c r="M31" s="131">
        <v>40</v>
      </c>
      <c r="N31" s="67">
        <f t="shared" si="12"/>
        <v>315.90909090909088</v>
      </c>
      <c r="O31" s="68">
        <v>695</v>
      </c>
    </row>
    <row r="32" spans="1:15" s="132" customFormat="1" ht="17.25" customHeight="1" x14ac:dyDescent="0.25">
      <c r="A32" s="125" t="s">
        <v>306</v>
      </c>
      <c r="B32" s="4" t="s">
        <v>69</v>
      </c>
      <c r="C32" s="4">
        <v>27</v>
      </c>
      <c r="D32" s="131">
        <v>28</v>
      </c>
      <c r="E32" s="131">
        <v>29</v>
      </c>
      <c r="F32" s="131">
        <v>30</v>
      </c>
      <c r="G32" s="131">
        <v>31</v>
      </c>
      <c r="H32" s="131">
        <v>32</v>
      </c>
      <c r="I32" s="131">
        <v>33</v>
      </c>
      <c r="J32" s="131">
        <v>34</v>
      </c>
      <c r="K32" s="131">
        <v>36</v>
      </c>
      <c r="L32" s="131">
        <v>38</v>
      </c>
      <c r="M32" s="131">
        <v>40</v>
      </c>
      <c r="N32" s="67">
        <f t="shared" ref="N32" si="13">O32/2.2</f>
        <v>361.36363636363632</v>
      </c>
      <c r="O32" s="68">
        <v>795</v>
      </c>
    </row>
    <row r="33" spans="1:15" s="132" customFormat="1" ht="17.25" customHeight="1" x14ac:dyDescent="0.25">
      <c r="A33" s="99" t="s">
        <v>88</v>
      </c>
      <c r="B33" s="4" t="s">
        <v>69</v>
      </c>
      <c r="C33" s="4">
        <v>27</v>
      </c>
      <c r="D33" s="131">
        <v>28</v>
      </c>
      <c r="E33" s="131">
        <v>29</v>
      </c>
      <c r="F33" s="131">
        <v>30</v>
      </c>
      <c r="G33" s="131">
        <v>31</v>
      </c>
      <c r="H33" s="131">
        <v>32</v>
      </c>
      <c r="I33" s="131">
        <v>33</v>
      </c>
      <c r="J33" s="131">
        <v>34</v>
      </c>
      <c r="K33" s="131">
        <v>36</v>
      </c>
      <c r="L33" s="131">
        <v>38</v>
      </c>
      <c r="M33" s="131">
        <v>40</v>
      </c>
      <c r="N33" s="67">
        <f t="shared" ref="N33" si="14">O33/2.2</f>
        <v>406.81818181818181</v>
      </c>
      <c r="O33" s="68">
        <v>895</v>
      </c>
    </row>
    <row r="34" spans="1:15" s="132" customFormat="1" ht="17.25" customHeight="1" x14ac:dyDescent="0.25">
      <c r="A34" s="99" t="s">
        <v>70</v>
      </c>
      <c r="B34" s="4" t="s">
        <v>69</v>
      </c>
      <c r="C34" s="4">
        <v>27</v>
      </c>
      <c r="D34" s="131">
        <v>28</v>
      </c>
      <c r="E34" s="131">
        <v>29</v>
      </c>
      <c r="F34" s="131">
        <v>30</v>
      </c>
      <c r="G34" s="131">
        <v>31</v>
      </c>
      <c r="H34" s="131">
        <v>32</v>
      </c>
      <c r="I34" s="131">
        <v>33</v>
      </c>
      <c r="J34" s="131">
        <v>34</v>
      </c>
      <c r="K34" s="131">
        <v>36</v>
      </c>
      <c r="L34" s="131">
        <v>38</v>
      </c>
      <c r="M34" s="131">
        <v>40</v>
      </c>
      <c r="N34" s="67">
        <f t="shared" ref="N34" si="15">O34/2.2</f>
        <v>543.18181818181813</v>
      </c>
      <c r="O34" s="68">
        <v>1195</v>
      </c>
    </row>
    <row r="35" spans="1:15" s="128" customFormat="1" ht="17.25" customHeight="1" x14ac:dyDescent="0.25">
      <c r="A35" s="99" t="s">
        <v>71</v>
      </c>
      <c r="B35" s="4" t="s">
        <v>69</v>
      </c>
      <c r="C35" s="4">
        <v>27</v>
      </c>
      <c r="D35" s="131">
        <v>28</v>
      </c>
      <c r="E35" s="131">
        <v>29</v>
      </c>
      <c r="F35" s="131">
        <v>30</v>
      </c>
      <c r="G35" s="131">
        <v>31</v>
      </c>
      <c r="H35" s="131">
        <v>32</v>
      </c>
      <c r="I35" s="131">
        <v>33</v>
      </c>
      <c r="J35" s="131">
        <v>34</v>
      </c>
      <c r="K35" s="131">
        <v>36</v>
      </c>
      <c r="L35" s="131">
        <v>38</v>
      </c>
      <c r="M35" s="131">
        <v>40</v>
      </c>
      <c r="N35" s="3">
        <f t="shared" si="1"/>
        <v>406.81818181818181</v>
      </c>
      <c r="O35" s="2">
        <v>895</v>
      </c>
    </row>
    <row r="36" spans="1:15" s="128" customFormat="1" ht="17.25" customHeight="1" x14ac:dyDescent="0.25">
      <c r="A36" s="99" t="s">
        <v>98</v>
      </c>
      <c r="B36" s="4" t="s">
        <v>69</v>
      </c>
      <c r="C36" s="4">
        <v>27</v>
      </c>
      <c r="D36" s="131">
        <v>28</v>
      </c>
      <c r="E36" s="131">
        <v>29</v>
      </c>
      <c r="F36" s="131">
        <v>30</v>
      </c>
      <c r="G36" s="131">
        <v>31</v>
      </c>
      <c r="H36" s="131">
        <v>32</v>
      </c>
      <c r="I36" s="131">
        <v>33</v>
      </c>
      <c r="J36" s="131">
        <v>34</v>
      </c>
      <c r="K36" s="131">
        <v>36</v>
      </c>
      <c r="L36" s="131">
        <v>38</v>
      </c>
      <c r="M36" s="131">
        <v>40</v>
      </c>
      <c r="N36" s="3">
        <f t="shared" ref="N36" si="16">O36/2.2</f>
        <v>452.27272727272725</v>
      </c>
      <c r="O36" s="2">
        <v>995</v>
      </c>
    </row>
    <row r="37" spans="1:15" s="128" customFormat="1" ht="17.25" customHeight="1" x14ac:dyDescent="0.25">
      <c r="A37" s="99" t="s">
        <v>89</v>
      </c>
      <c r="B37" s="4" t="s">
        <v>69</v>
      </c>
      <c r="C37" s="4">
        <v>27</v>
      </c>
      <c r="D37" s="131">
        <v>28</v>
      </c>
      <c r="E37" s="131">
        <v>29</v>
      </c>
      <c r="F37" s="131">
        <v>30</v>
      </c>
      <c r="G37" s="131">
        <v>31</v>
      </c>
      <c r="H37" s="131">
        <v>32</v>
      </c>
      <c r="I37" s="131">
        <v>33</v>
      </c>
      <c r="J37" s="131">
        <v>34</v>
      </c>
      <c r="K37" s="131">
        <v>36</v>
      </c>
      <c r="L37" s="131">
        <v>38</v>
      </c>
      <c r="M37" s="131">
        <v>40</v>
      </c>
      <c r="N37" s="3">
        <f t="shared" ref="N37" si="17">O37/2.2</f>
        <v>406.81818181818181</v>
      </c>
      <c r="O37" s="2">
        <v>895</v>
      </c>
    </row>
    <row r="38" spans="1:15" s="128" customFormat="1" ht="17.25" customHeight="1" x14ac:dyDescent="0.25">
      <c r="A38" s="125" t="s">
        <v>72</v>
      </c>
      <c r="B38" s="4" t="s">
        <v>69</v>
      </c>
      <c r="C38" s="4">
        <v>27</v>
      </c>
      <c r="D38" s="131">
        <v>28</v>
      </c>
      <c r="E38" s="131">
        <v>29</v>
      </c>
      <c r="F38" s="131">
        <v>30</v>
      </c>
      <c r="G38" s="131">
        <v>31</v>
      </c>
      <c r="H38" s="131">
        <v>32</v>
      </c>
      <c r="I38" s="131">
        <v>33</v>
      </c>
      <c r="J38" s="131">
        <v>34</v>
      </c>
      <c r="K38" s="131">
        <v>36</v>
      </c>
      <c r="L38" s="131">
        <v>38</v>
      </c>
      <c r="M38" s="131">
        <v>40</v>
      </c>
      <c r="N38" s="3">
        <f t="shared" ref="N38" si="18">O38/2.2</f>
        <v>497.72727272727269</v>
      </c>
      <c r="O38" s="2">
        <v>1095</v>
      </c>
    </row>
    <row r="39" spans="1:15" s="128" customFormat="1" ht="17.25" customHeight="1" x14ac:dyDescent="0.25">
      <c r="A39" s="125" t="s">
        <v>90</v>
      </c>
      <c r="B39" s="4" t="s">
        <v>69</v>
      </c>
      <c r="C39" s="4">
        <v>27</v>
      </c>
      <c r="D39" s="131">
        <v>28</v>
      </c>
      <c r="E39" s="131">
        <v>29</v>
      </c>
      <c r="F39" s="131">
        <v>30</v>
      </c>
      <c r="G39" s="131">
        <v>31</v>
      </c>
      <c r="H39" s="131">
        <v>32</v>
      </c>
      <c r="I39" s="131">
        <v>33</v>
      </c>
      <c r="J39" s="131">
        <v>34</v>
      </c>
      <c r="K39" s="131">
        <v>36</v>
      </c>
      <c r="L39" s="131">
        <v>38</v>
      </c>
      <c r="M39" s="131">
        <v>40</v>
      </c>
      <c r="N39" s="3">
        <f t="shared" ref="N39" si="19">O39/2.2</f>
        <v>361.36363636363632</v>
      </c>
      <c r="O39" s="2">
        <v>795</v>
      </c>
    </row>
    <row r="40" spans="1:15" s="128" customFormat="1" ht="17.25" customHeight="1" x14ac:dyDescent="0.25">
      <c r="A40" s="125" t="s">
        <v>343</v>
      </c>
      <c r="B40" s="4" t="s">
        <v>69</v>
      </c>
      <c r="C40" s="4">
        <v>27</v>
      </c>
      <c r="D40" s="131">
        <v>28</v>
      </c>
      <c r="E40" s="131">
        <v>29</v>
      </c>
      <c r="F40" s="131">
        <v>30</v>
      </c>
      <c r="G40" s="131">
        <v>31</v>
      </c>
      <c r="H40" s="131">
        <v>32</v>
      </c>
      <c r="I40" s="131">
        <v>33</v>
      </c>
      <c r="J40" s="131">
        <v>34</v>
      </c>
      <c r="K40" s="131">
        <v>36</v>
      </c>
      <c r="L40" s="131">
        <v>38</v>
      </c>
      <c r="M40" s="131">
        <v>40</v>
      </c>
      <c r="N40" s="3">
        <f t="shared" ref="N40" si="20">O40/2.2</f>
        <v>315.90909090909088</v>
      </c>
      <c r="O40" s="2">
        <v>695</v>
      </c>
    </row>
    <row r="41" spans="1:15" s="128" customFormat="1" ht="17.25" customHeight="1" x14ac:dyDescent="0.25">
      <c r="A41" s="125" t="s">
        <v>74</v>
      </c>
      <c r="B41" s="104" t="s">
        <v>73</v>
      </c>
      <c r="C41" s="104">
        <v>27</v>
      </c>
      <c r="D41" s="133">
        <v>28</v>
      </c>
      <c r="E41" s="133">
        <v>29</v>
      </c>
      <c r="F41" s="133">
        <v>30</v>
      </c>
      <c r="G41" s="133">
        <v>31</v>
      </c>
      <c r="H41" s="133">
        <v>32</v>
      </c>
      <c r="I41" s="133">
        <v>33</v>
      </c>
      <c r="J41" s="133">
        <v>34</v>
      </c>
      <c r="K41" s="133">
        <v>36</v>
      </c>
      <c r="L41" s="133">
        <v>38</v>
      </c>
      <c r="M41" s="133">
        <v>40</v>
      </c>
      <c r="N41" s="3">
        <f t="shared" si="1"/>
        <v>543.18181818181813</v>
      </c>
      <c r="O41" s="2">
        <v>1195</v>
      </c>
    </row>
    <row r="42" spans="1:15" s="128" customFormat="1" ht="17.25" customHeight="1" x14ac:dyDescent="0.25">
      <c r="A42" s="99" t="s">
        <v>75</v>
      </c>
      <c r="B42" s="4" t="s">
        <v>73</v>
      </c>
      <c r="C42" s="4">
        <v>27</v>
      </c>
      <c r="D42" s="131">
        <v>28</v>
      </c>
      <c r="E42" s="131">
        <v>29</v>
      </c>
      <c r="F42" s="131">
        <v>30</v>
      </c>
      <c r="G42" s="131">
        <v>31</v>
      </c>
      <c r="H42" s="131">
        <v>32</v>
      </c>
      <c r="I42" s="131">
        <v>33</v>
      </c>
      <c r="J42" s="131">
        <v>34</v>
      </c>
      <c r="K42" s="131">
        <v>36</v>
      </c>
      <c r="L42" s="131">
        <v>38</v>
      </c>
      <c r="M42" s="131">
        <v>40</v>
      </c>
      <c r="N42" s="3">
        <f t="shared" si="1"/>
        <v>452.27272727272725</v>
      </c>
      <c r="O42" s="2">
        <v>995</v>
      </c>
    </row>
    <row r="43" spans="1:15" s="128" customFormat="1" ht="17.25" customHeight="1" x14ac:dyDescent="0.25">
      <c r="A43" s="125" t="s">
        <v>99</v>
      </c>
      <c r="B43" s="4" t="s">
        <v>73</v>
      </c>
      <c r="C43" s="4">
        <v>27</v>
      </c>
      <c r="D43" s="127">
        <v>28</v>
      </c>
      <c r="E43" s="127">
        <v>29</v>
      </c>
      <c r="F43" s="127">
        <v>30</v>
      </c>
      <c r="G43" s="127">
        <v>31</v>
      </c>
      <c r="H43" s="127">
        <v>32</v>
      </c>
      <c r="I43" s="127">
        <v>33</v>
      </c>
      <c r="J43" s="127">
        <v>34</v>
      </c>
      <c r="K43" s="127">
        <v>36</v>
      </c>
      <c r="L43" s="127">
        <v>38</v>
      </c>
      <c r="M43" s="127">
        <v>40</v>
      </c>
      <c r="N43" s="3">
        <f t="shared" ref="N43" si="21">O43/2.2</f>
        <v>452.27272727272725</v>
      </c>
      <c r="O43" s="2">
        <v>995</v>
      </c>
    </row>
    <row r="44" spans="1:15" s="132" customFormat="1" ht="17.25" customHeight="1" x14ac:dyDescent="0.25">
      <c r="A44" s="99" t="s">
        <v>77</v>
      </c>
      <c r="B44" s="4" t="s">
        <v>76</v>
      </c>
      <c r="C44" s="4">
        <v>27</v>
      </c>
      <c r="D44" s="126"/>
      <c r="E44" s="126"/>
      <c r="F44" s="131">
        <v>30</v>
      </c>
      <c r="G44" s="126"/>
      <c r="H44" s="131">
        <v>32</v>
      </c>
      <c r="I44" s="126"/>
      <c r="J44" s="131">
        <v>34</v>
      </c>
      <c r="K44" s="131">
        <v>36</v>
      </c>
      <c r="L44" s="131">
        <v>38</v>
      </c>
      <c r="M44" s="131">
        <v>40</v>
      </c>
      <c r="N44" s="67">
        <f t="shared" si="1"/>
        <v>679.5454545454545</v>
      </c>
      <c r="O44" s="68">
        <v>1495</v>
      </c>
    </row>
    <row r="45" spans="1:15" s="128" customFormat="1" ht="17.25" customHeight="1" x14ac:dyDescent="0.25">
      <c r="A45" s="137" t="s">
        <v>297</v>
      </c>
      <c r="B45" s="4" t="s">
        <v>92</v>
      </c>
      <c r="C45" s="4">
        <v>27</v>
      </c>
      <c r="D45" s="126"/>
      <c r="E45" s="133">
        <v>29</v>
      </c>
      <c r="F45" s="127">
        <v>30</v>
      </c>
      <c r="G45" s="127">
        <v>31</v>
      </c>
      <c r="H45" s="127">
        <v>32</v>
      </c>
      <c r="I45" s="127">
        <v>33</v>
      </c>
      <c r="J45" s="127">
        <v>34</v>
      </c>
      <c r="K45" s="127">
        <v>36</v>
      </c>
      <c r="L45" s="127">
        <v>38</v>
      </c>
      <c r="M45" s="127">
        <v>40</v>
      </c>
      <c r="N45" s="3">
        <f t="shared" ref="N45" si="22">O45/2.2</f>
        <v>361.36363636363632</v>
      </c>
      <c r="O45" s="2">
        <v>795</v>
      </c>
    </row>
    <row r="46" spans="1:15" s="128" customFormat="1" ht="17.25" customHeight="1" x14ac:dyDescent="0.25">
      <c r="A46" s="125" t="s">
        <v>91</v>
      </c>
      <c r="B46" s="4" t="s">
        <v>92</v>
      </c>
      <c r="C46" s="4">
        <v>27</v>
      </c>
      <c r="D46" s="126"/>
      <c r="E46" s="126"/>
      <c r="F46" s="127">
        <v>30</v>
      </c>
      <c r="G46" s="127">
        <v>31</v>
      </c>
      <c r="H46" s="127">
        <v>32</v>
      </c>
      <c r="I46" s="127">
        <v>33</v>
      </c>
      <c r="J46" s="127">
        <v>34</v>
      </c>
      <c r="K46" s="127">
        <v>36</v>
      </c>
      <c r="L46" s="127">
        <v>38</v>
      </c>
      <c r="M46" s="127">
        <v>40</v>
      </c>
      <c r="N46" s="3">
        <f t="shared" si="1"/>
        <v>406.81818181818181</v>
      </c>
      <c r="O46" s="2">
        <v>895</v>
      </c>
    </row>
    <row r="47" spans="1:15" s="128" customFormat="1" ht="17.25" customHeight="1" x14ac:dyDescent="0.25">
      <c r="A47" s="130" t="s">
        <v>93</v>
      </c>
      <c r="B47" s="4" t="s">
        <v>92</v>
      </c>
      <c r="C47" s="4">
        <v>27</v>
      </c>
      <c r="D47" s="126"/>
      <c r="E47" s="126"/>
      <c r="F47" s="127">
        <v>30</v>
      </c>
      <c r="G47" s="127">
        <v>31</v>
      </c>
      <c r="H47" s="127">
        <v>32</v>
      </c>
      <c r="I47" s="127">
        <v>33</v>
      </c>
      <c r="J47" s="127">
        <v>34</v>
      </c>
      <c r="K47" s="127">
        <v>36</v>
      </c>
      <c r="L47" s="127">
        <v>38</v>
      </c>
      <c r="M47" s="127">
        <v>40</v>
      </c>
      <c r="N47" s="3">
        <f t="shared" si="1"/>
        <v>434.09090909090907</v>
      </c>
      <c r="O47" s="2">
        <v>955</v>
      </c>
    </row>
    <row r="48" spans="1:15" s="128" customFormat="1" ht="17.25" customHeight="1" x14ac:dyDescent="0.25">
      <c r="A48" s="99" t="s">
        <v>40</v>
      </c>
      <c r="B48" s="138" t="s">
        <v>39</v>
      </c>
      <c r="C48" s="138">
        <v>27</v>
      </c>
      <c r="D48" s="127">
        <v>28</v>
      </c>
      <c r="E48" s="126"/>
      <c r="F48" s="127">
        <v>30</v>
      </c>
      <c r="G48" s="126"/>
      <c r="H48" s="127">
        <v>32</v>
      </c>
      <c r="I48" s="126"/>
      <c r="J48" s="127">
        <v>34</v>
      </c>
      <c r="K48" s="127">
        <v>36</v>
      </c>
      <c r="L48" s="127">
        <v>38</v>
      </c>
      <c r="M48" s="126"/>
      <c r="N48" s="3">
        <f t="shared" si="1"/>
        <v>543.18181818181813</v>
      </c>
      <c r="O48" s="2">
        <v>1195</v>
      </c>
    </row>
    <row r="49" spans="1:15" s="128" customFormat="1" ht="17.25" customHeight="1" x14ac:dyDescent="0.25">
      <c r="A49" s="99" t="s">
        <v>95</v>
      </c>
      <c r="B49" s="138" t="s">
        <v>39</v>
      </c>
      <c r="C49" s="138">
        <v>27</v>
      </c>
      <c r="D49" s="127">
        <v>28</v>
      </c>
      <c r="E49" s="126"/>
      <c r="F49" s="127">
        <v>30</v>
      </c>
      <c r="G49" s="126"/>
      <c r="H49" s="127">
        <v>32</v>
      </c>
      <c r="I49" s="126"/>
      <c r="J49" s="127">
        <v>34</v>
      </c>
      <c r="K49" s="127">
        <v>36</v>
      </c>
      <c r="L49" s="127">
        <v>38</v>
      </c>
      <c r="M49" s="126"/>
      <c r="N49" s="3">
        <f t="shared" ref="N49" si="23">O49/2.2</f>
        <v>679.5454545454545</v>
      </c>
      <c r="O49" s="2">
        <v>1495</v>
      </c>
    </row>
    <row r="50" spans="1:15" s="128" customFormat="1" ht="17.25" customHeight="1" x14ac:dyDescent="0.25">
      <c r="A50" s="99" t="s">
        <v>96</v>
      </c>
      <c r="B50" s="138" t="s">
        <v>39</v>
      </c>
      <c r="C50" s="138">
        <v>27</v>
      </c>
      <c r="D50" s="127">
        <v>28</v>
      </c>
      <c r="E50" s="126"/>
      <c r="F50" s="127">
        <v>30</v>
      </c>
      <c r="G50" s="126"/>
      <c r="H50" s="127">
        <v>32</v>
      </c>
      <c r="I50" s="126"/>
      <c r="J50" s="127">
        <v>34</v>
      </c>
      <c r="K50" s="127">
        <v>36</v>
      </c>
      <c r="L50" s="127">
        <v>38</v>
      </c>
      <c r="M50" s="126"/>
      <c r="N50" s="3">
        <f t="shared" ref="N50" si="24">O50/2.2</f>
        <v>634.09090909090901</v>
      </c>
      <c r="O50" s="2">
        <v>1395</v>
      </c>
    </row>
    <row r="51" spans="1:15" s="128" customFormat="1" ht="17.25" customHeight="1" x14ac:dyDescent="0.25">
      <c r="A51" s="125" t="s">
        <v>42</v>
      </c>
      <c r="B51" s="4" t="s">
        <v>41</v>
      </c>
      <c r="C51" s="4">
        <v>27</v>
      </c>
      <c r="D51" s="127">
        <v>28</v>
      </c>
      <c r="E51" s="126"/>
      <c r="F51" s="127">
        <v>30</v>
      </c>
      <c r="G51" s="126"/>
      <c r="H51" s="127">
        <v>32</v>
      </c>
      <c r="I51" s="126"/>
      <c r="J51" s="127">
        <v>34</v>
      </c>
      <c r="K51" s="127">
        <v>36</v>
      </c>
      <c r="L51" s="127">
        <v>38</v>
      </c>
      <c r="M51" s="126"/>
      <c r="N51" s="3">
        <f t="shared" si="1"/>
        <v>815.90909090909088</v>
      </c>
      <c r="O51" s="2">
        <v>1795</v>
      </c>
    </row>
    <row r="52" spans="1:15" s="128" customFormat="1" ht="17.25" customHeight="1" x14ac:dyDescent="0.25">
      <c r="A52" s="125" t="s">
        <v>43</v>
      </c>
      <c r="B52" s="138" t="s">
        <v>41</v>
      </c>
      <c r="C52" s="138">
        <v>27</v>
      </c>
      <c r="D52" s="127">
        <v>28</v>
      </c>
      <c r="E52" s="126"/>
      <c r="F52" s="127">
        <v>30</v>
      </c>
      <c r="G52" s="126"/>
      <c r="H52" s="127">
        <v>32</v>
      </c>
      <c r="I52" s="126"/>
      <c r="J52" s="127">
        <v>34</v>
      </c>
      <c r="K52" s="127">
        <v>36</v>
      </c>
      <c r="L52" s="127">
        <v>38</v>
      </c>
      <c r="M52" s="126"/>
      <c r="N52" s="3">
        <f t="shared" si="1"/>
        <v>679.5454545454545</v>
      </c>
      <c r="O52" s="2">
        <v>1495</v>
      </c>
    </row>
    <row r="53" spans="1:15" s="128" customFormat="1" ht="17.25" customHeight="1" x14ac:dyDescent="0.25">
      <c r="A53" s="125" t="s">
        <v>307</v>
      </c>
      <c r="B53" s="138" t="s">
        <v>308</v>
      </c>
      <c r="C53" s="138">
        <v>27</v>
      </c>
      <c r="D53" s="133">
        <v>28</v>
      </c>
      <c r="E53" s="126"/>
      <c r="F53" s="133">
        <v>30</v>
      </c>
      <c r="G53" s="126"/>
      <c r="H53" s="133">
        <v>32</v>
      </c>
      <c r="I53" s="126"/>
      <c r="J53" s="133">
        <v>34</v>
      </c>
      <c r="K53" s="133">
        <v>36</v>
      </c>
      <c r="L53" s="133">
        <v>38</v>
      </c>
      <c r="M53" s="126"/>
      <c r="N53" s="3">
        <f t="shared" si="1"/>
        <v>570.45454545454538</v>
      </c>
      <c r="O53" s="2">
        <v>1255</v>
      </c>
    </row>
    <row r="54" spans="1:15" s="128" customFormat="1" ht="17.25" customHeight="1" x14ac:dyDescent="0.25">
      <c r="A54" s="125" t="s">
        <v>303</v>
      </c>
      <c r="B54" s="138" t="s">
        <v>302</v>
      </c>
      <c r="C54" s="138">
        <v>27</v>
      </c>
      <c r="D54" s="133">
        <v>28</v>
      </c>
      <c r="E54" s="126"/>
      <c r="F54" s="133">
        <v>30</v>
      </c>
      <c r="G54" s="126"/>
      <c r="H54" s="133">
        <v>32</v>
      </c>
      <c r="I54" s="126"/>
      <c r="J54" s="133">
        <v>34</v>
      </c>
      <c r="K54" s="133">
        <v>36</v>
      </c>
      <c r="L54" s="133">
        <v>38</v>
      </c>
      <c r="M54" s="126"/>
      <c r="N54" s="3">
        <f t="shared" ref="N54" si="25">O54/2.2</f>
        <v>434.09090909090907</v>
      </c>
      <c r="O54" s="2">
        <v>955</v>
      </c>
    </row>
    <row r="55" spans="1:15" s="128" customFormat="1" ht="17.25" customHeight="1" x14ac:dyDescent="0.25">
      <c r="A55" s="125" t="s">
        <v>304</v>
      </c>
      <c r="B55" s="138" t="s">
        <v>302</v>
      </c>
      <c r="C55" s="138">
        <v>27</v>
      </c>
      <c r="D55" s="133">
        <v>28</v>
      </c>
      <c r="E55" s="126"/>
      <c r="F55" s="133">
        <v>30</v>
      </c>
      <c r="G55" s="126"/>
      <c r="H55" s="133">
        <v>32</v>
      </c>
      <c r="I55" s="126"/>
      <c r="J55" s="133">
        <v>34</v>
      </c>
      <c r="K55" s="133">
        <v>36</v>
      </c>
      <c r="L55" s="133">
        <v>38</v>
      </c>
      <c r="M55" s="126"/>
      <c r="N55" s="3">
        <f t="shared" ref="N55" si="26">O55/2.2</f>
        <v>570.45454545454538</v>
      </c>
      <c r="O55" s="2">
        <v>1255</v>
      </c>
    </row>
    <row r="56" spans="1:15" s="128" customFormat="1" ht="17.25" customHeight="1" x14ac:dyDescent="0.25">
      <c r="A56" s="125" t="s">
        <v>45</v>
      </c>
      <c r="B56" s="138" t="s">
        <v>44</v>
      </c>
      <c r="C56" s="138">
        <v>27</v>
      </c>
      <c r="D56" s="127">
        <v>28</v>
      </c>
      <c r="E56" s="126"/>
      <c r="F56" s="127">
        <v>30</v>
      </c>
      <c r="G56" s="126"/>
      <c r="H56" s="127">
        <v>32</v>
      </c>
      <c r="I56" s="126"/>
      <c r="J56" s="127">
        <v>34</v>
      </c>
      <c r="K56" s="127">
        <v>36</v>
      </c>
      <c r="L56" s="127">
        <v>38</v>
      </c>
      <c r="M56" s="139"/>
      <c r="N56" s="3">
        <f t="shared" si="1"/>
        <v>661.36363636363626</v>
      </c>
      <c r="O56" s="2">
        <v>1455</v>
      </c>
    </row>
    <row r="57" spans="1:15" s="128" customFormat="1" ht="17.25" customHeight="1" x14ac:dyDescent="0.25">
      <c r="A57" s="125" t="s">
        <v>46</v>
      </c>
      <c r="B57" s="138" t="s">
        <v>44</v>
      </c>
      <c r="C57" s="138">
        <v>27</v>
      </c>
      <c r="D57" s="127">
        <v>28</v>
      </c>
      <c r="E57" s="126"/>
      <c r="F57" s="127">
        <v>30</v>
      </c>
      <c r="G57" s="126"/>
      <c r="H57" s="127">
        <v>32</v>
      </c>
      <c r="I57" s="126"/>
      <c r="J57" s="127">
        <v>34</v>
      </c>
      <c r="K57" s="127">
        <v>36</v>
      </c>
      <c r="L57" s="127">
        <v>38</v>
      </c>
      <c r="M57" s="139"/>
      <c r="N57" s="3">
        <f t="shared" ref="N57:N61" si="27">O57/2.2</f>
        <v>588.63636363636363</v>
      </c>
      <c r="O57" s="2">
        <v>1295</v>
      </c>
    </row>
    <row r="58" spans="1:15" s="128" customFormat="1" ht="17.25" customHeight="1" x14ac:dyDescent="0.25">
      <c r="A58" s="99" t="s">
        <v>79</v>
      </c>
      <c r="B58" s="138" t="s">
        <v>78</v>
      </c>
      <c r="C58" s="138">
        <v>27</v>
      </c>
      <c r="D58" s="126"/>
      <c r="E58" s="126"/>
      <c r="F58" s="127">
        <v>30</v>
      </c>
      <c r="G58" s="126"/>
      <c r="H58" s="127">
        <v>32</v>
      </c>
      <c r="I58" s="126"/>
      <c r="J58" s="127">
        <v>34</v>
      </c>
      <c r="K58" s="127">
        <v>36</v>
      </c>
      <c r="L58" s="127">
        <v>38</v>
      </c>
      <c r="M58" s="139"/>
      <c r="N58" s="3">
        <f t="shared" si="27"/>
        <v>388.63636363636363</v>
      </c>
      <c r="O58" s="2">
        <v>855</v>
      </c>
    </row>
    <row r="59" spans="1:15" s="128" customFormat="1" ht="17.25" customHeight="1" x14ac:dyDescent="0.25">
      <c r="A59" s="99" t="s">
        <v>80</v>
      </c>
      <c r="B59" s="138" t="s">
        <v>78</v>
      </c>
      <c r="C59" s="138">
        <v>27</v>
      </c>
      <c r="D59" s="126"/>
      <c r="E59" s="126"/>
      <c r="F59" s="127">
        <v>30</v>
      </c>
      <c r="G59" s="126"/>
      <c r="H59" s="127">
        <v>32</v>
      </c>
      <c r="I59" s="126"/>
      <c r="J59" s="127">
        <v>34</v>
      </c>
      <c r="K59" s="127">
        <v>36</v>
      </c>
      <c r="L59" s="127">
        <v>38</v>
      </c>
      <c r="M59" s="139"/>
      <c r="N59" s="3">
        <f t="shared" ref="N59" si="28">O59/2.2</f>
        <v>297.72727272727269</v>
      </c>
      <c r="O59" s="2">
        <v>655</v>
      </c>
    </row>
    <row r="60" spans="1:15" s="128" customFormat="1" ht="17.25" customHeight="1" x14ac:dyDescent="0.25">
      <c r="A60" s="99" t="s">
        <v>81</v>
      </c>
      <c r="B60" s="138" t="s">
        <v>78</v>
      </c>
      <c r="C60" s="138">
        <v>27</v>
      </c>
      <c r="D60" s="126"/>
      <c r="E60" s="126"/>
      <c r="F60" s="127">
        <v>30</v>
      </c>
      <c r="G60" s="126"/>
      <c r="H60" s="127">
        <v>32</v>
      </c>
      <c r="I60" s="126"/>
      <c r="J60" s="127">
        <v>34</v>
      </c>
      <c r="K60" s="127">
        <v>36</v>
      </c>
      <c r="L60" s="127">
        <v>38</v>
      </c>
      <c r="M60" s="139"/>
      <c r="N60" s="3">
        <f t="shared" si="27"/>
        <v>270.45454545454544</v>
      </c>
      <c r="O60" s="2">
        <v>595</v>
      </c>
    </row>
    <row r="61" spans="1:15" s="128" customFormat="1" ht="17.25" customHeight="1" x14ac:dyDescent="0.25">
      <c r="A61" s="99" t="s">
        <v>94</v>
      </c>
      <c r="B61" s="138" t="s">
        <v>78</v>
      </c>
      <c r="C61" s="138">
        <v>27</v>
      </c>
      <c r="D61" s="126"/>
      <c r="E61" s="126"/>
      <c r="F61" s="127">
        <v>30</v>
      </c>
      <c r="G61" s="126"/>
      <c r="H61" s="127">
        <v>32</v>
      </c>
      <c r="I61" s="126"/>
      <c r="J61" s="127">
        <v>34</v>
      </c>
      <c r="K61" s="127">
        <v>36</v>
      </c>
      <c r="L61" s="127">
        <v>38</v>
      </c>
      <c r="M61" s="139"/>
      <c r="N61" s="3">
        <f t="shared" si="27"/>
        <v>297.72727272727269</v>
      </c>
      <c r="O61" s="2">
        <v>655</v>
      </c>
    </row>
    <row r="62" spans="1:15" s="14" customFormat="1" x14ac:dyDescent="0.25">
      <c r="A62" s="15"/>
      <c r="B62" s="15"/>
      <c r="C62" s="78">
        <f>SUM(C2:C61)</f>
        <v>1620</v>
      </c>
      <c r="D62" s="78">
        <f>SUM(D2:D61)</f>
        <v>1456</v>
      </c>
      <c r="E62" s="78">
        <f t="shared" ref="E62:M62" si="29">SUM(E2:E61)</f>
        <v>1131</v>
      </c>
      <c r="F62" s="78">
        <f t="shared" si="29"/>
        <v>1800</v>
      </c>
      <c r="G62" s="78">
        <f t="shared" si="29"/>
        <v>1302</v>
      </c>
      <c r="H62" s="78">
        <f t="shared" si="29"/>
        <v>1920</v>
      </c>
      <c r="I62" s="78">
        <f t="shared" si="29"/>
        <v>1386</v>
      </c>
      <c r="J62" s="78">
        <f t="shared" si="29"/>
        <v>2040</v>
      </c>
      <c r="K62" s="78">
        <f t="shared" si="29"/>
        <v>2160</v>
      </c>
      <c r="L62" s="78">
        <f t="shared" si="29"/>
        <v>2166</v>
      </c>
      <c r="M62" s="78">
        <f t="shared" si="29"/>
        <v>1400</v>
      </c>
      <c r="N62" s="15"/>
      <c r="O62" s="17"/>
    </row>
  </sheetData>
  <mergeCells count="1">
    <mergeCell ref="C1:M1"/>
  </mergeCells>
  <pageMargins left="0.2" right="0.2" top="0.31" bottom="0.3" header="0.31496062000000002" footer="0.31496062000000002"/>
  <pageSetup paperSize="9" scale="78" fitToHeight="0" orientation="landscape" horizontalDpi="4294967294" verticalDpi="4294967294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S33"/>
  <sheetViews>
    <sheetView showGridLines="0" zoomScale="90" zoomScaleNormal="90" workbookViewId="0">
      <pane ySplit="2" topLeftCell="A3" activePane="bottomLeft" state="frozen"/>
      <selection pane="bottomLeft" activeCell="C3" sqref="C3"/>
    </sheetView>
  </sheetViews>
  <sheetFormatPr defaultRowHeight="15" x14ac:dyDescent="0.25"/>
  <cols>
    <col min="1" max="1" width="19.140625" style="5" customWidth="1"/>
    <col min="2" max="2" width="36.28515625" style="6" customWidth="1"/>
    <col min="3" max="3" width="20.7109375" style="5" bestFit="1" customWidth="1"/>
    <col min="4" max="14" width="5.7109375" style="5" customWidth="1"/>
    <col min="15" max="15" width="9.140625" style="5" bestFit="1" customWidth="1"/>
    <col min="16" max="16" width="19.5703125" style="5" bestFit="1" customWidth="1"/>
    <col min="17" max="17" width="12.7109375" style="5" bestFit="1" customWidth="1"/>
    <col min="18" max="18" width="19.7109375" style="5" bestFit="1" customWidth="1"/>
    <col min="19" max="19" width="20" style="5" bestFit="1" customWidth="1"/>
    <col min="20" max="16384" width="9.140625" style="5"/>
  </cols>
  <sheetData>
    <row r="1" spans="1:19" s="12" customFormat="1" ht="15" customHeight="1" x14ac:dyDescent="0.25">
      <c r="A1" s="169" t="s">
        <v>1</v>
      </c>
      <c r="B1" s="170" t="s">
        <v>2</v>
      </c>
      <c r="C1" s="171" t="s">
        <v>15</v>
      </c>
      <c r="D1" s="172" t="s">
        <v>4</v>
      </c>
      <c r="E1" s="172"/>
      <c r="F1" s="172"/>
      <c r="G1" s="172"/>
      <c r="H1" s="172"/>
      <c r="I1" s="172"/>
      <c r="J1" s="172"/>
      <c r="K1" s="172"/>
      <c r="L1" s="172"/>
      <c r="M1" s="172"/>
      <c r="N1" s="172"/>
      <c r="O1" s="173" t="s">
        <v>5</v>
      </c>
      <c r="P1" s="166" t="s">
        <v>6</v>
      </c>
      <c r="Q1" s="167" t="s">
        <v>7</v>
      </c>
      <c r="R1" s="168" t="s">
        <v>0</v>
      </c>
      <c r="S1" s="11"/>
    </row>
    <row r="2" spans="1:19" s="12" customFormat="1" x14ac:dyDescent="0.25">
      <c r="A2" s="169"/>
      <c r="B2" s="170"/>
      <c r="C2" s="171"/>
      <c r="D2" s="13">
        <v>24</v>
      </c>
      <c r="E2" s="13">
        <v>25</v>
      </c>
      <c r="F2" s="13">
        <v>26</v>
      </c>
      <c r="G2" s="13">
        <v>27</v>
      </c>
      <c r="H2" s="13">
        <v>28</v>
      </c>
      <c r="I2" s="13">
        <v>29</v>
      </c>
      <c r="J2" s="13">
        <v>30</v>
      </c>
      <c r="K2" s="13">
        <v>31</v>
      </c>
      <c r="L2" s="13">
        <v>32</v>
      </c>
      <c r="M2" s="13">
        <v>33</v>
      </c>
      <c r="N2" s="13">
        <v>34</v>
      </c>
      <c r="O2" s="173"/>
      <c r="P2" s="166"/>
      <c r="Q2" s="167"/>
      <c r="R2" s="168"/>
      <c r="S2" s="11"/>
    </row>
    <row r="3" spans="1:19" s="10" customFormat="1" ht="200.1" customHeight="1" x14ac:dyDescent="0.25">
      <c r="A3" s="59" t="s">
        <v>311</v>
      </c>
      <c r="B3" s="8"/>
      <c r="C3" s="59" t="s">
        <v>107</v>
      </c>
      <c r="D3" s="105"/>
      <c r="E3" s="105"/>
      <c r="F3" s="105"/>
      <c r="G3" s="105"/>
      <c r="H3" s="105"/>
      <c r="I3" s="105"/>
      <c r="J3" s="105"/>
      <c r="K3" s="105"/>
      <c r="L3" s="106"/>
      <c r="M3" s="106"/>
      <c r="N3" s="106"/>
      <c r="O3" s="71">
        <f>SUM(D3:N3)</f>
        <v>0</v>
      </c>
      <c r="P3" s="3">
        <f>Q3/2.2</f>
        <v>452.27272727272725</v>
      </c>
      <c r="Q3" s="2">
        <v>995</v>
      </c>
      <c r="R3" s="9">
        <f t="shared" ref="R3:R32" si="0">O3*P3</f>
        <v>0</v>
      </c>
    </row>
    <row r="4" spans="1:19" s="10" customFormat="1" ht="200.1" customHeight="1" x14ac:dyDescent="0.25">
      <c r="A4" s="59" t="s">
        <v>108</v>
      </c>
      <c r="B4" s="8"/>
      <c r="C4" s="59" t="s">
        <v>107</v>
      </c>
      <c r="D4" s="70"/>
      <c r="E4" s="114"/>
      <c r="F4" s="70"/>
      <c r="G4" s="114"/>
      <c r="H4" s="70"/>
      <c r="I4" s="114"/>
      <c r="J4" s="70"/>
      <c r="K4" s="114"/>
      <c r="L4" s="71"/>
      <c r="M4" s="112"/>
      <c r="N4" s="112"/>
      <c r="O4" s="71">
        <f>SUM(D4:N4)</f>
        <v>0</v>
      </c>
      <c r="P4" s="3">
        <f>Q4/2.2</f>
        <v>497.72727272727269</v>
      </c>
      <c r="Q4" s="2">
        <v>1095</v>
      </c>
      <c r="R4" s="9">
        <f t="shared" ref="R4" si="1">O4*P4</f>
        <v>0</v>
      </c>
    </row>
    <row r="5" spans="1:19" s="10" customFormat="1" ht="200.1" customHeight="1" x14ac:dyDescent="0.25">
      <c r="A5" s="98" t="s">
        <v>130</v>
      </c>
      <c r="B5" s="98"/>
      <c r="C5" s="98" t="s">
        <v>107</v>
      </c>
      <c r="D5" s="105"/>
      <c r="E5" s="105"/>
      <c r="F5" s="105"/>
      <c r="G5" s="105"/>
      <c r="H5" s="105"/>
      <c r="I5" s="105"/>
      <c r="J5" s="105"/>
      <c r="K5" s="105"/>
      <c r="L5" s="106"/>
      <c r="M5" s="106"/>
      <c r="N5" s="106"/>
      <c r="O5" s="106">
        <f>SUM(D5:N5)</f>
        <v>0</v>
      </c>
      <c r="P5" s="3">
        <f>Q5/2.2</f>
        <v>543.18181818181813</v>
      </c>
      <c r="Q5" s="2">
        <v>1195</v>
      </c>
      <c r="R5" s="107">
        <f t="shared" si="0"/>
        <v>0</v>
      </c>
    </row>
    <row r="6" spans="1:19" s="10" customFormat="1" ht="200.1" customHeight="1" x14ac:dyDescent="0.25">
      <c r="A6" s="59" t="s">
        <v>134</v>
      </c>
      <c r="B6" s="8"/>
      <c r="C6" s="59" t="s">
        <v>107</v>
      </c>
      <c r="D6" s="70"/>
      <c r="E6" s="70"/>
      <c r="F6" s="70"/>
      <c r="G6" s="70"/>
      <c r="H6" s="70"/>
      <c r="I6" s="70"/>
      <c r="J6" s="70"/>
      <c r="K6" s="70"/>
      <c r="L6" s="71"/>
      <c r="M6" s="71"/>
      <c r="N6" s="71"/>
      <c r="O6" s="71">
        <f>SUM(D6:N6)</f>
        <v>0</v>
      </c>
      <c r="P6" s="3">
        <f>Q6/2.2</f>
        <v>406.81818181818181</v>
      </c>
      <c r="Q6" s="2">
        <v>895</v>
      </c>
      <c r="R6" s="9">
        <f t="shared" si="0"/>
        <v>0</v>
      </c>
    </row>
    <row r="7" spans="1:19" s="10" customFormat="1" ht="200.1" customHeight="1" x14ac:dyDescent="0.25">
      <c r="A7" s="59" t="s">
        <v>135</v>
      </c>
      <c r="B7" s="8"/>
      <c r="C7" s="59" t="s">
        <v>107</v>
      </c>
      <c r="D7" s="70"/>
      <c r="E7" s="70"/>
      <c r="F7" s="70"/>
      <c r="G7" s="70"/>
      <c r="H7" s="70"/>
      <c r="I7" s="70"/>
      <c r="J7" s="70"/>
      <c r="K7" s="70"/>
      <c r="L7" s="71"/>
      <c r="M7" s="71"/>
      <c r="N7" s="71"/>
      <c r="O7" s="71">
        <f>SUM(D7:N7)</f>
        <v>0</v>
      </c>
      <c r="P7" s="3">
        <f>Q7/2.2</f>
        <v>406.81818181818181</v>
      </c>
      <c r="Q7" s="2">
        <v>895</v>
      </c>
      <c r="R7" s="9">
        <f t="shared" si="0"/>
        <v>0</v>
      </c>
    </row>
    <row r="8" spans="1:19" s="10" customFormat="1" ht="200.1" customHeight="1" x14ac:dyDescent="0.25">
      <c r="A8" s="95" t="s">
        <v>246</v>
      </c>
      <c r="B8" s="8"/>
      <c r="C8" s="59" t="s">
        <v>107</v>
      </c>
      <c r="D8" s="114"/>
      <c r="E8" s="114"/>
      <c r="F8" s="114"/>
      <c r="G8" s="70"/>
      <c r="H8" s="70"/>
      <c r="I8" s="70"/>
      <c r="J8" s="70"/>
      <c r="K8" s="70"/>
      <c r="L8" s="71"/>
      <c r="M8" s="71"/>
      <c r="N8" s="112"/>
      <c r="O8" s="71">
        <f t="shared" ref="O8" si="2">SUM(D8:N8)</f>
        <v>0</v>
      </c>
      <c r="P8" s="3">
        <f t="shared" ref="P8" si="3">Q8/2.2</f>
        <v>588.63636363636363</v>
      </c>
      <c r="Q8" s="2">
        <v>1295</v>
      </c>
      <c r="R8" s="9">
        <f t="shared" si="0"/>
        <v>0</v>
      </c>
    </row>
    <row r="9" spans="1:19" s="10" customFormat="1" ht="200.1" customHeight="1" x14ac:dyDescent="0.25">
      <c r="A9" s="60" t="s">
        <v>109</v>
      </c>
      <c r="B9" s="8"/>
      <c r="C9" s="59" t="s">
        <v>107</v>
      </c>
      <c r="D9" s="70"/>
      <c r="E9" s="114"/>
      <c r="F9" s="70"/>
      <c r="G9" s="114"/>
      <c r="H9" s="70"/>
      <c r="I9" s="114"/>
      <c r="J9" s="70"/>
      <c r="K9" s="114"/>
      <c r="L9" s="71"/>
      <c r="M9" s="112"/>
      <c r="N9" s="112"/>
      <c r="O9" s="71">
        <f t="shared" ref="O9:O32" si="4">SUM(D9:N9)</f>
        <v>0</v>
      </c>
      <c r="P9" s="3">
        <f t="shared" ref="P9:P30" si="5">Q9/2.2</f>
        <v>452.27272727272725</v>
      </c>
      <c r="Q9" s="2">
        <v>995</v>
      </c>
      <c r="R9" s="9">
        <f t="shared" si="0"/>
        <v>0</v>
      </c>
    </row>
    <row r="10" spans="1:19" s="10" customFormat="1" ht="200.1" customHeight="1" x14ac:dyDescent="0.25">
      <c r="A10" s="59" t="s">
        <v>110</v>
      </c>
      <c r="B10" s="22"/>
      <c r="C10" s="59" t="s">
        <v>107</v>
      </c>
      <c r="D10" s="70"/>
      <c r="E10" s="70"/>
      <c r="F10" s="70"/>
      <c r="G10" s="70"/>
      <c r="H10" s="70"/>
      <c r="I10" s="70"/>
      <c r="J10" s="70"/>
      <c r="K10" s="70"/>
      <c r="L10" s="71"/>
      <c r="M10" s="112"/>
      <c r="N10" s="71"/>
      <c r="O10" s="71">
        <f t="shared" si="4"/>
        <v>0</v>
      </c>
      <c r="P10" s="3">
        <f t="shared" ref="P10" si="6">Q10/2.2</f>
        <v>543.18181818181813</v>
      </c>
      <c r="Q10" s="2">
        <v>1195</v>
      </c>
      <c r="R10" s="9">
        <f t="shared" si="0"/>
        <v>0</v>
      </c>
    </row>
    <row r="11" spans="1:19" s="10" customFormat="1" ht="200.1" customHeight="1" x14ac:dyDescent="0.25">
      <c r="A11" s="58" t="s">
        <v>111</v>
      </c>
      <c r="B11" s="22"/>
      <c r="C11" s="59" t="s">
        <v>107</v>
      </c>
      <c r="D11" s="70"/>
      <c r="E11" s="70"/>
      <c r="F11" s="70"/>
      <c r="G11" s="70"/>
      <c r="H11" s="70"/>
      <c r="I11" s="70"/>
      <c r="J11" s="70"/>
      <c r="K11" s="70"/>
      <c r="L11" s="71"/>
      <c r="M11" s="112"/>
      <c r="N11" s="71"/>
      <c r="O11" s="71">
        <f t="shared" si="4"/>
        <v>0</v>
      </c>
      <c r="P11" s="3">
        <f t="shared" si="5"/>
        <v>452.27272727272725</v>
      </c>
      <c r="Q11" s="2">
        <v>995</v>
      </c>
      <c r="R11" s="9">
        <f t="shared" si="0"/>
        <v>0</v>
      </c>
    </row>
    <row r="12" spans="1:19" s="10" customFormat="1" ht="200.1" customHeight="1" x14ac:dyDescent="0.25">
      <c r="A12" s="98" t="s">
        <v>113</v>
      </c>
      <c r="B12" s="22"/>
      <c r="C12" s="59" t="s">
        <v>112</v>
      </c>
      <c r="D12" s="70"/>
      <c r="E12" s="70"/>
      <c r="F12" s="70"/>
      <c r="G12" s="70"/>
      <c r="H12" s="70"/>
      <c r="I12" s="70"/>
      <c r="J12" s="70"/>
      <c r="K12" s="70"/>
      <c r="L12" s="71"/>
      <c r="M12" s="112"/>
      <c r="N12" s="71"/>
      <c r="O12" s="71">
        <f t="shared" si="4"/>
        <v>0</v>
      </c>
      <c r="P12" s="3">
        <f t="shared" si="5"/>
        <v>452.27272727272725</v>
      </c>
      <c r="Q12" s="2">
        <v>995</v>
      </c>
      <c r="R12" s="9">
        <f t="shared" si="0"/>
        <v>0</v>
      </c>
    </row>
    <row r="13" spans="1:19" s="10" customFormat="1" ht="200.1" customHeight="1" x14ac:dyDescent="0.25">
      <c r="A13" s="59" t="s">
        <v>114</v>
      </c>
      <c r="B13" s="8"/>
      <c r="C13" s="59" t="s">
        <v>112</v>
      </c>
      <c r="D13" s="114"/>
      <c r="E13" s="70"/>
      <c r="F13" s="70"/>
      <c r="G13" s="70"/>
      <c r="H13" s="70"/>
      <c r="I13" s="70"/>
      <c r="J13" s="70"/>
      <c r="K13" s="70"/>
      <c r="L13" s="71"/>
      <c r="M13" s="112"/>
      <c r="N13" s="71"/>
      <c r="O13" s="71">
        <f t="shared" si="4"/>
        <v>0</v>
      </c>
      <c r="P13" s="3">
        <f t="shared" si="5"/>
        <v>452.27272727272725</v>
      </c>
      <c r="Q13" s="2">
        <v>995</v>
      </c>
      <c r="R13" s="9">
        <f t="shared" si="0"/>
        <v>0</v>
      </c>
    </row>
    <row r="14" spans="1:19" s="10" customFormat="1" ht="200.1" customHeight="1" x14ac:dyDescent="0.25">
      <c r="A14" s="59" t="s">
        <v>116</v>
      </c>
      <c r="B14" s="8"/>
      <c r="C14" s="59" t="s">
        <v>115</v>
      </c>
      <c r="D14" s="70"/>
      <c r="E14" s="70"/>
      <c r="F14" s="70"/>
      <c r="G14" s="70"/>
      <c r="H14" s="70"/>
      <c r="I14" s="70"/>
      <c r="J14" s="70"/>
      <c r="K14" s="70"/>
      <c r="L14" s="71"/>
      <c r="M14" s="112"/>
      <c r="N14" s="112"/>
      <c r="O14" s="71">
        <f t="shared" si="4"/>
        <v>0</v>
      </c>
      <c r="P14" s="3">
        <f t="shared" ref="P14" si="7">Q14/2.2</f>
        <v>406.81818181818181</v>
      </c>
      <c r="Q14" s="2">
        <v>895</v>
      </c>
      <c r="R14" s="9">
        <f t="shared" si="0"/>
        <v>0</v>
      </c>
    </row>
    <row r="15" spans="1:19" s="10" customFormat="1" ht="200.1" customHeight="1" x14ac:dyDescent="0.25">
      <c r="A15" s="59" t="s">
        <v>117</v>
      </c>
      <c r="B15" s="8"/>
      <c r="C15" s="59" t="s">
        <v>115</v>
      </c>
      <c r="D15" s="21"/>
      <c r="E15" s="21"/>
      <c r="F15" s="21"/>
      <c r="G15" s="21"/>
      <c r="H15" s="21"/>
      <c r="I15" s="21"/>
      <c r="J15" s="21"/>
      <c r="K15" s="21"/>
      <c r="L15" s="7"/>
      <c r="M15" s="115"/>
      <c r="N15" s="115"/>
      <c r="O15" s="71">
        <f t="shared" si="4"/>
        <v>0</v>
      </c>
      <c r="P15" s="3">
        <f t="shared" ref="P15" si="8">Q15/2.2</f>
        <v>452.27272727272725</v>
      </c>
      <c r="Q15" s="2">
        <v>995</v>
      </c>
      <c r="R15" s="9">
        <f t="shared" si="0"/>
        <v>0</v>
      </c>
    </row>
    <row r="16" spans="1:19" s="10" customFormat="1" ht="200.1" customHeight="1" x14ac:dyDescent="0.25">
      <c r="A16" s="59" t="s">
        <v>118</v>
      </c>
      <c r="B16" s="8"/>
      <c r="C16" s="59" t="s">
        <v>115</v>
      </c>
      <c r="D16" s="21"/>
      <c r="E16" s="116"/>
      <c r="F16" s="21"/>
      <c r="G16" s="116"/>
      <c r="H16" s="21"/>
      <c r="I16" s="116"/>
      <c r="J16" s="21"/>
      <c r="K16" s="116"/>
      <c r="L16" s="7"/>
      <c r="M16" s="115"/>
      <c r="N16" s="115"/>
      <c r="O16" s="71">
        <f t="shared" ref="O16:O28" si="9">SUM(D16:N16)</f>
        <v>0</v>
      </c>
      <c r="P16" s="3">
        <f t="shared" ref="P16:P28" si="10">Q16/2.2</f>
        <v>452.27272727272725</v>
      </c>
      <c r="Q16" s="2">
        <v>995</v>
      </c>
      <c r="R16" s="9">
        <f t="shared" si="0"/>
        <v>0</v>
      </c>
    </row>
    <row r="17" spans="1:18" s="10" customFormat="1" ht="200.1" customHeight="1" x14ac:dyDescent="0.25">
      <c r="A17" s="59" t="s">
        <v>131</v>
      </c>
      <c r="B17" s="8"/>
      <c r="C17" s="59" t="s">
        <v>115</v>
      </c>
      <c r="D17" s="21"/>
      <c r="E17" s="116"/>
      <c r="F17" s="21"/>
      <c r="G17" s="116"/>
      <c r="H17" s="21"/>
      <c r="I17" s="116"/>
      <c r="J17" s="21"/>
      <c r="K17" s="116"/>
      <c r="L17" s="7"/>
      <c r="M17" s="115"/>
      <c r="N17" s="115"/>
      <c r="O17" s="71">
        <f t="shared" ref="O17" si="11">SUM(D17:N17)</f>
        <v>0</v>
      </c>
      <c r="P17" s="3">
        <f t="shared" ref="P17" si="12">Q17/2.2</f>
        <v>679.5454545454545</v>
      </c>
      <c r="Q17" s="2">
        <v>1495</v>
      </c>
      <c r="R17" s="9">
        <f t="shared" si="0"/>
        <v>0</v>
      </c>
    </row>
    <row r="18" spans="1:18" s="69" customFormat="1" ht="200.1" customHeight="1" x14ac:dyDescent="0.25">
      <c r="A18" s="59" t="s">
        <v>120</v>
      </c>
      <c r="B18" s="59"/>
      <c r="C18" s="59" t="s">
        <v>119</v>
      </c>
      <c r="D18" s="116"/>
      <c r="E18" s="81"/>
      <c r="F18" s="81"/>
      <c r="G18" s="81"/>
      <c r="H18" s="81"/>
      <c r="I18" s="81"/>
      <c r="J18" s="81"/>
      <c r="K18" s="81"/>
      <c r="L18" s="85"/>
      <c r="M18" s="115"/>
      <c r="N18" s="115"/>
      <c r="O18" s="71">
        <f t="shared" ref="O18:O19" si="13">SUM(D18:N18)</f>
        <v>0</v>
      </c>
      <c r="P18" s="67">
        <f t="shared" ref="P18:P19" si="14">Q18/2.2</f>
        <v>452.27272727272725</v>
      </c>
      <c r="Q18" s="68">
        <v>995</v>
      </c>
      <c r="R18" s="82">
        <f t="shared" si="0"/>
        <v>0</v>
      </c>
    </row>
    <row r="19" spans="1:18" s="69" customFormat="1" ht="200.1" customHeight="1" x14ac:dyDescent="0.25">
      <c r="A19" s="59" t="s">
        <v>133</v>
      </c>
      <c r="B19" s="59"/>
      <c r="C19" s="59" t="s">
        <v>132</v>
      </c>
      <c r="D19" s="81"/>
      <c r="E19" s="81"/>
      <c r="F19" s="81"/>
      <c r="G19" s="81"/>
      <c r="H19" s="81"/>
      <c r="I19" s="81"/>
      <c r="J19" s="81"/>
      <c r="K19" s="81"/>
      <c r="L19" s="85"/>
      <c r="M19" s="85"/>
      <c r="N19" s="85"/>
      <c r="O19" s="71">
        <f t="shared" si="13"/>
        <v>0</v>
      </c>
      <c r="P19" s="67">
        <f t="shared" si="14"/>
        <v>361.36363636363632</v>
      </c>
      <c r="Q19" s="68">
        <v>795</v>
      </c>
      <c r="R19" s="82">
        <f t="shared" si="0"/>
        <v>0</v>
      </c>
    </row>
    <row r="20" spans="1:18" s="69" customFormat="1" ht="200.1" customHeight="1" x14ac:dyDescent="0.25">
      <c r="A20" s="59" t="s">
        <v>313</v>
      </c>
      <c r="B20" s="59"/>
      <c r="C20" s="59" t="s">
        <v>312</v>
      </c>
      <c r="D20" s="81"/>
      <c r="E20" s="81"/>
      <c r="F20" s="81"/>
      <c r="G20" s="81"/>
      <c r="H20" s="81"/>
      <c r="I20" s="81"/>
      <c r="J20" s="81"/>
      <c r="K20" s="81"/>
      <c r="L20" s="124"/>
      <c r="M20" s="124"/>
      <c r="N20" s="124"/>
      <c r="O20" s="71">
        <f t="shared" ref="O20" si="15">SUM(D20:N20)</f>
        <v>0</v>
      </c>
      <c r="P20" s="67">
        <f t="shared" ref="P20" si="16">Q20/2.2</f>
        <v>343.18181818181813</v>
      </c>
      <c r="Q20" s="68">
        <v>755</v>
      </c>
      <c r="R20" s="82">
        <f t="shared" ref="R20" si="17">O20*P20</f>
        <v>0</v>
      </c>
    </row>
    <row r="21" spans="1:18" s="69" customFormat="1" ht="200.1" customHeight="1" x14ac:dyDescent="0.25">
      <c r="A21" s="59" t="s">
        <v>122</v>
      </c>
      <c r="B21" s="59"/>
      <c r="C21" s="59" t="s">
        <v>121</v>
      </c>
      <c r="D21" s="81"/>
      <c r="E21" s="116"/>
      <c r="F21" s="81"/>
      <c r="G21" s="116"/>
      <c r="H21" s="81"/>
      <c r="I21" s="116"/>
      <c r="J21" s="81"/>
      <c r="K21" s="116"/>
      <c r="L21" s="85"/>
      <c r="M21" s="115"/>
      <c r="N21" s="115"/>
      <c r="O21" s="71">
        <f t="shared" si="9"/>
        <v>0</v>
      </c>
      <c r="P21" s="67">
        <f t="shared" si="10"/>
        <v>497.72727272727269</v>
      </c>
      <c r="Q21" s="68">
        <v>1095</v>
      </c>
      <c r="R21" s="82">
        <f t="shared" si="0"/>
        <v>0</v>
      </c>
    </row>
    <row r="22" spans="1:18" s="69" customFormat="1" ht="200.1" customHeight="1" x14ac:dyDescent="0.25">
      <c r="A22" s="59" t="s">
        <v>123</v>
      </c>
      <c r="B22" s="59"/>
      <c r="C22" s="59" t="s">
        <v>121</v>
      </c>
      <c r="D22" s="81"/>
      <c r="E22" s="116"/>
      <c r="F22" s="81"/>
      <c r="G22" s="116"/>
      <c r="H22" s="81"/>
      <c r="I22" s="116"/>
      <c r="J22" s="81"/>
      <c r="K22" s="116"/>
      <c r="L22" s="85"/>
      <c r="M22" s="115"/>
      <c r="N22" s="115"/>
      <c r="O22" s="71">
        <f t="shared" si="9"/>
        <v>0</v>
      </c>
      <c r="P22" s="67">
        <f t="shared" si="10"/>
        <v>452.27272727272725</v>
      </c>
      <c r="Q22" s="68">
        <v>995</v>
      </c>
      <c r="R22" s="82">
        <f t="shared" si="0"/>
        <v>0</v>
      </c>
    </row>
    <row r="23" spans="1:18" s="69" customFormat="1" ht="200.1" customHeight="1" x14ac:dyDescent="0.25">
      <c r="A23" s="59" t="s">
        <v>247</v>
      </c>
      <c r="B23" s="59"/>
      <c r="C23" s="59" t="s">
        <v>248</v>
      </c>
      <c r="D23" s="81"/>
      <c r="E23" s="81"/>
      <c r="F23" s="81"/>
      <c r="G23" s="81"/>
      <c r="H23" s="81"/>
      <c r="I23" s="81"/>
      <c r="J23" s="81"/>
      <c r="K23" s="81"/>
      <c r="L23" s="115"/>
      <c r="M23" s="115"/>
      <c r="N23" s="115"/>
      <c r="O23" s="71">
        <f t="shared" ref="O23" si="18">SUM(D23:N23)</f>
        <v>0</v>
      </c>
      <c r="P23" s="67">
        <f t="shared" ref="P23" si="19">Q23/2.2</f>
        <v>543.18181818181813</v>
      </c>
      <c r="Q23" s="68">
        <v>1195</v>
      </c>
      <c r="R23" s="82">
        <f t="shared" si="0"/>
        <v>0</v>
      </c>
    </row>
    <row r="24" spans="1:18" s="69" customFormat="1" ht="200.1" customHeight="1" x14ac:dyDescent="0.25">
      <c r="A24" s="59" t="s">
        <v>249</v>
      </c>
      <c r="B24" s="59"/>
      <c r="C24" s="59" t="s">
        <v>248</v>
      </c>
      <c r="D24" s="116"/>
      <c r="E24" s="81"/>
      <c r="F24" s="81"/>
      <c r="G24" s="81"/>
      <c r="H24" s="81"/>
      <c r="I24" s="81"/>
      <c r="J24" s="81"/>
      <c r="K24" s="81"/>
      <c r="L24" s="101"/>
      <c r="M24" s="115"/>
      <c r="N24" s="115"/>
      <c r="O24" s="71">
        <f t="shared" ref="O24" si="20">SUM(D24:N24)</f>
        <v>0</v>
      </c>
      <c r="P24" s="67">
        <f t="shared" ref="P24" si="21">Q24/2.2</f>
        <v>497.72727272727269</v>
      </c>
      <c r="Q24" s="68">
        <v>1095</v>
      </c>
      <c r="R24" s="82">
        <f t="shared" si="0"/>
        <v>0</v>
      </c>
    </row>
    <row r="25" spans="1:18" s="69" customFormat="1" ht="200.1" customHeight="1" x14ac:dyDescent="0.25">
      <c r="A25" s="59" t="s">
        <v>125</v>
      </c>
      <c r="B25" s="59"/>
      <c r="C25" s="59" t="s">
        <v>124</v>
      </c>
      <c r="D25" s="81"/>
      <c r="E25" s="116"/>
      <c r="F25" s="81"/>
      <c r="G25" s="116"/>
      <c r="H25" s="81"/>
      <c r="I25" s="116"/>
      <c r="J25" s="81"/>
      <c r="K25" s="116"/>
      <c r="L25" s="85"/>
      <c r="M25" s="115"/>
      <c r="N25" s="115"/>
      <c r="O25" s="71">
        <f t="shared" si="9"/>
        <v>0</v>
      </c>
      <c r="P25" s="67">
        <f t="shared" si="10"/>
        <v>724.99999999999989</v>
      </c>
      <c r="Q25" s="68">
        <v>1595</v>
      </c>
      <c r="R25" s="82">
        <f t="shared" si="0"/>
        <v>0</v>
      </c>
    </row>
    <row r="26" spans="1:18" s="69" customFormat="1" ht="200.1" customHeight="1" x14ac:dyDescent="0.25">
      <c r="A26" s="59" t="s">
        <v>127</v>
      </c>
      <c r="B26" s="59"/>
      <c r="C26" s="59" t="s">
        <v>126</v>
      </c>
      <c r="D26" s="81"/>
      <c r="E26" s="116"/>
      <c r="F26" s="81"/>
      <c r="G26" s="116"/>
      <c r="H26" s="81"/>
      <c r="I26" s="116"/>
      <c r="J26" s="81"/>
      <c r="K26" s="116"/>
      <c r="L26" s="85"/>
      <c r="M26" s="115"/>
      <c r="N26" s="115"/>
      <c r="O26" s="71">
        <f t="shared" si="9"/>
        <v>0</v>
      </c>
      <c r="P26" s="67">
        <f t="shared" si="10"/>
        <v>634.09090909090901</v>
      </c>
      <c r="Q26" s="68">
        <v>1395</v>
      </c>
      <c r="R26" s="82">
        <f t="shared" si="0"/>
        <v>0</v>
      </c>
    </row>
    <row r="27" spans="1:18" s="69" customFormat="1" ht="200.1" customHeight="1" x14ac:dyDescent="0.25">
      <c r="A27" s="59" t="s">
        <v>129</v>
      </c>
      <c r="B27" s="59"/>
      <c r="C27" s="59" t="s">
        <v>128</v>
      </c>
      <c r="D27" s="81"/>
      <c r="E27" s="116"/>
      <c r="F27" s="81"/>
      <c r="G27" s="116"/>
      <c r="H27" s="81"/>
      <c r="I27" s="116"/>
      <c r="J27" s="81"/>
      <c r="K27" s="116"/>
      <c r="L27" s="85"/>
      <c r="M27" s="115"/>
      <c r="N27" s="115"/>
      <c r="O27" s="71">
        <f t="shared" si="9"/>
        <v>0</v>
      </c>
      <c r="P27" s="67">
        <f t="shared" si="10"/>
        <v>588.63636363636363</v>
      </c>
      <c r="Q27" s="68">
        <v>1295</v>
      </c>
      <c r="R27" s="82">
        <f t="shared" si="0"/>
        <v>0</v>
      </c>
    </row>
    <row r="28" spans="1:18" s="69" customFormat="1" ht="200.1" customHeight="1" x14ac:dyDescent="0.2">
      <c r="A28" s="59" t="s">
        <v>245</v>
      </c>
      <c r="B28" s="74"/>
      <c r="C28" s="59" t="s">
        <v>102</v>
      </c>
      <c r="D28" s="115"/>
      <c r="E28" s="101"/>
      <c r="F28" s="115"/>
      <c r="G28" s="101"/>
      <c r="H28" s="115"/>
      <c r="I28" s="101"/>
      <c r="J28" s="115"/>
      <c r="K28" s="101"/>
      <c r="L28" s="115"/>
      <c r="M28" s="101"/>
      <c r="N28" s="115"/>
      <c r="O28" s="71">
        <f t="shared" si="9"/>
        <v>0</v>
      </c>
      <c r="P28" s="67">
        <f t="shared" si="10"/>
        <v>634.09090909090901</v>
      </c>
      <c r="Q28" s="68">
        <v>1395</v>
      </c>
      <c r="R28" s="82">
        <f t="shared" si="0"/>
        <v>0</v>
      </c>
    </row>
    <row r="29" spans="1:18" s="69" customFormat="1" ht="200.1" customHeight="1" x14ac:dyDescent="0.2">
      <c r="A29" s="59" t="s">
        <v>103</v>
      </c>
      <c r="B29" s="74"/>
      <c r="C29" s="58" t="s">
        <v>102</v>
      </c>
      <c r="D29" s="115"/>
      <c r="E29" s="80"/>
      <c r="F29" s="115"/>
      <c r="G29" s="80"/>
      <c r="H29" s="115"/>
      <c r="I29" s="80"/>
      <c r="J29" s="115"/>
      <c r="K29" s="80"/>
      <c r="L29" s="115"/>
      <c r="M29" s="115"/>
      <c r="N29" s="115"/>
      <c r="O29" s="71">
        <f t="shared" si="4"/>
        <v>0</v>
      </c>
      <c r="P29" s="67">
        <f t="shared" si="5"/>
        <v>770.45454545454538</v>
      </c>
      <c r="Q29" s="68">
        <v>1695</v>
      </c>
      <c r="R29" s="82">
        <f t="shared" si="0"/>
        <v>0</v>
      </c>
    </row>
    <row r="30" spans="1:18" s="10" customFormat="1" ht="200.1" customHeight="1" x14ac:dyDescent="0.2">
      <c r="A30" s="59" t="s">
        <v>310</v>
      </c>
      <c r="B30" s="37"/>
      <c r="C30" s="59" t="s">
        <v>104</v>
      </c>
      <c r="D30" s="115"/>
      <c r="E30" s="106"/>
      <c r="F30" s="112"/>
      <c r="G30" s="106"/>
      <c r="H30" s="112"/>
      <c r="I30" s="106"/>
      <c r="J30" s="112"/>
      <c r="K30" s="106"/>
      <c r="L30" s="115"/>
      <c r="M30" s="115"/>
      <c r="N30" s="115"/>
      <c r="O30" s="71">
        <f t="shared" ref="O30" si="22">SUM(D30:N30)</f>
        <v>0</v>
      </c>
      <c r="P30" s="3">
        <f t="shared" si="5"/>
        <v>497.72727272727269</v>
      </c>
      <c r="Q30" s="2">
        <v>1095</v>
      </c>
      <c r="R30" s="9">
        <f t="shared" ref="R30" si="23">O30*P30</f>
        <v>0</v>
      </c>
    </row>
    <row r="31" spans="1:18" s="10" customFormat="1" ht="200.1" customHeight="1" x14ac:dyDescent="0.2">
      <c r="A31" s="59" t="s">
        <v>105</v>
      </c>
      <c r="B31" s="37"/>
      <c r="C31" s="59" t="s">
        <v>104</v>
      </c>
      <c r="D31" s="115"/>
      <c r="E31" s="71"/>
      <c r="F31" s="112"/>
      <c r="G31" s="71"/>
      <c r="H31" s="112"/>
      <c r="I31" s="71"/>
      <c r="J31" s="112"/>
      <c r="K31" s="71"/>
      <c r="L31" s="115"/>
      <c r="M31" s="115"/>
      <c r="N31" s="115"/>
      <c r="O31" s="71">
        <f t="shared" si="4"/>
        <v>0</v>
      </c>
      <c r="P31" s="3">
        <f t="shared" ref="P31:P32" si="24">Q31/2.2</f>
        <v>661.36363636363626</v>
      </c>
      <c r="Q31" s="2">
        <v>1455</v>
      </c>
      <c r="R31" s="9">
        <f t="shared" si="0"/>
        <v>0</v>
      </c>
    </row>
    <row r="32" spans="1:18" s="10" customFormat="1" ht="200.1" customHeight="1" x14ac:dyDescent="0.25">
      <c r="A32" s="95" t="s">
        <v>106</v>
      </c>
      <c r="B32" s="22"/>
      <c r="C32" s="4" t="s">
        <v>104</v>
      </c>
      <c r="D32" s="115"/>
      <c r="E32" s="7"/>
      <c r="F32" s="115"/>
      <c r="G32" s="7"/>
      <c r="H32" s="115"/>
      <c r="I32" s="7"/>
      <c r="J32" s="115"/>
      <c r="K32" s="7"/>
      <c r="L32" s="115"/>
      <c r="M32" s="115"/>
      <c r="N32" s="115"/>
      <c r="O32" s="71">
        <f t="shared" si="4"/>
        <v>0</v>
      </c>
      <c r="P32" s="3">
        <f t="shared" si="24"/>
        <v>661.36363636363626</v>
      </c>
      <c r="Q32" s="2">
        <v>1455</v>
      </c>
      <c r="R32" s="9">
        <f t="shared" si="0"/>
        <v>0</v>
      </c>
    </row>
    <row r="33" spans="1:18" s="14" customFormat="1" x14ac:dyDescent="0.25">
      <c r="A33" s="15"/>
      <c r="B33" s="16"/>
      <c r="C33" s="15"/>
      <c r="D33" s="78">
        <f t="shared" ref="D33:O33" si="25">SUM(D3:D32)</f>
        <v>0</v>
      </c>
      <c r="E33" s="78">
        <f t="shared" si="25"/>
        <v>0</v>
      </c>
      <c r="F33" s="78">
        <f t="shared" si="25"/>
        <v>0</v>
      </c>
      <c r="G33" s="78">
        <f t="shared" si="25"/>
        <v>0</v>
      </c>
      <c r="H33" s="78">
        <f t="shared" si="25"/>
        <v>0</v>
      </c>
      <c r="I33" s="78">
        <f t="shared" si="25"/>
        <v>0</v>
      </c>
      <c r="J33" s="78">
        <f t="shared" si="25"/>
        <v>0</v>
      </c>
      <c r="K33" s="78">
        <f t="shared" si="25"/>
        <v>0</v>
      </c>
      <c r="L33" s="78">
        <f t="shared" si="25"/>
        <v>0</v>
      </c>
      <c r="M33" s="78">
        <f t="shared" si="25"/>
        <v>0</v>
      </c>
      <c r="N33" s="78">
        <f t="shared" si="25"/>
        <v>0</v>
      </c>
      <c r="O33" s="78">
        <f t="shared" si="25"/>
        <v>0</v>
      </c>
      <c r="P33" s="15"/>
      <c r="Q33" s="17"/>
      <c r="R33" s="51">
        <f>SUM(R3:R32)</f>
        <v>0</v>
      </c>
    </row>
  </sheetData>
  <mergeCells count="8">
    <mergeCell ref="Q1:Q2"/>
    <mergeCell ref="R1:R2"/>
    <mergeCell ref="A1:A2"/>
    <mergeCell ref="B1:B2"/>
    <mergeCell ref="C1:C2"/>
    <mergeCell ref="D1:N1"/>
    <mergeCell ref="O1:O2"/>
    <mergeCell ref="P1:P2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N40"/>
  <sheetViews>
    <sheetView showGridLines="0" zoomScale="90" zoomScaleNormal="90" workbookViewId="0">
      <pane ySplit="3" topLeftCell="A4" activePane="bottomLeft" state="frozen"/>
      <selection pane="bottomLeft" activeCell="C17" sqref="C17"/>
    </sheetView>
  </sheetViews>
  <sheetFormatPr defaultRowHeight="15" x14ac:dyDescent="0.25"/>
  <cols>
    <col min="1" max="1" width="19.140625" style="5" customWidth="1"/>
    <col min="2" max="2" width="38" style="6" customWidth="1"/>
    <col min="3" max="3" width="19" style="5" bestFit="1" customWidth="1"/>
    <col min="4" max="9" width="5.7109375" style="5" customWidth="1"/>
    <col min="10" max="10" width="9.140625" style="5" bestFit="1" customWidth="1"/>
    <col min="11" max="11" width="12.85546875" style="5" bestFit="1" customWidth="1"/>
    <col min="12" max="12" width="12.7109375" style="5" bestFit="1" customWidth="1"/>
    <col min="13" max="13" width="19.7109375" style="5" bestFit="1" customWidth="1"/>
    <col min="14" max="14" width="24" style="5" bestFit="1" customWidth="1"/>
    <col min="15" max="16384" width="9.140625" style="5"/>
  </cols>
  <sheetData>
    <row r="1" spans="1:14" s="12" customFormat="1" ht="15" customHeight="1" x14ac:dyDescent="0.25">
      <c r="A1" s="169" t="s">
        <v>1</v>
      </c>
      <c r="B1" s="170" t="s">
        <v>2</v>
      </c>
      <c r="C1" s="171" t="s">
        <v>16</v>
      </c>
      <c r="D1" s="172" t="s">
        <v>4</v>
      </c>
      <c r="E1" s="172"/>
      <c r="F1" s="172"/>
      <c r="G1" s="172"/>
      <c r="H1" s="172"/>
      <c r="I1" s="172"/>
      <c r="J1" s="173" t="s">
        <v>5</v>
      </c>
      <c r="K1" s="166" t="s">
        <v>30</v>
      </c>
      <c r="L1" s="167" t="s">
        <v>7</v>
      </c>
      <c r="M1" s="168" t="s">
        <v>0</v>
      </c>
      <c r="N1" s="11"/>
    </row>
    <row r="2" spans="1:14" s="12" customFormat="1" ht="15" customHeight="1" x14ac:dyDescent="0.25">
      <c r="A2" s="169"/>
      <c r="B2" s="170"/>
      <c r="C2" s="171"/>
      <c r="D2" s="52">
        <v>24</v>
      </c>
      <c r="E2" s="52">
        <v>26</v>
      </c>
      <c r="F2" s="52">
        <v>28</v>
      </c>
      <c r="G2" s="52">
        <v>30</v>
      </c>
      <c r="H2" s="52">
        <v>32</v>
      </c>
      <c r="I2" s="52" t="s">
        <v>319</v>
      </c>
      <c r="J2" s="173"/>
      <c r="K2" s="166"/>
      <c r="L2" s="167"/>
      <c r="M2" s="168"/>
      <c r="N2" s="11"/>
    </row>
    <row r="3" spans="1:14" s="12" customFormat="1" x14ac:dyDescent="0.25">
      <c r="A3" s="169"/>
      <c r="B3" s="170"/>
      <c r="C3" s="171"/>
      <c r="D3" s="13" t="s">
        <v>37</v>
      </c>
      <c r="E3" s="13" t="s">
        <v>8</v>
      </c>
      <c r="F3" s="13" t="s">
        <v>9</v>
      </c>
      <c r="G3" s="13" t="s">
        <v>10</v>
      </c>
      <c r="H3" s="13" t="s">
        <v>11</v>
      </c>
      <c r="I3" s="13" t="s">
        <v>12</v>
      </c>
      <c r="J3" s="173"/>
      <c r="K3" s="166"/>
      <c r="L3" s="167"/>
      <c r="M3" s="168"/>
      <c r="N3" s="11"/>
    </row>
    <row r="4" spans="1:14" s="10" customFormat="1" ht="120" customHeight="1" x14ac:dyDescent="0.25">
      <c r="A4" s="174" t="s">
        <v>253</v>
      </c>
      <c r="B4" s="176"/>
      <c r="C4" s="4" t="s">
        <v>137</v>
      </c>
      <c r="D4" s="115"/>
      <c r="E4" s="7"/>
      <c r="F4" s="7"/>
      <c r="G4" s="7"/>
      <c r="H4" s="7"/>
      <c r="I4" s="7"/>
      <c r="J4" s="7">
        <f>SUM(D4:I4)</f>
        <v>0</v>
      </c>
      <c r="K4" s="3">
        <f t="shared" ref="K4:K5" si="0">L4/2.2</f>
        <v>134.09090909090909</v>
      </c>
      <c r="L4" s="2">
        <v>295</v>
      </c>
      <c r="M4" s="9">
        <f t="shared" ref="M4:M39" si="1">J4*K4</f>
        <v>0</v>
      </c>
    </row>
    <row r="5" spans="1:14" s="10" customFormat="1" ht="120" customHeight="1" x14ac:dyDescent="0.25">
      <c r="A5" s="175"/>
      <c r="B5" s="177"/>
      <c r="C5" s="4" t="s">
        <v>182</v>
      </c>
      <c r="D5" s="115"/>
      <c r="E5" s="7"/>
      <c r="F5" s="7"/>
      <c r="G5" s="7"/>
      <c r="H5" s="7"/>
      <c r="I5" s="115"/>
      <c r="J5" s="7">
        <f t="shared" ref="J5:J38" si="2">SUM(D5:I5)</f>
        <v>0</v>
      </c>
      <c r="K5" s="3">
        <f t="shared" si="0"/>
        <v>134.09090909090909</v>
      </c>
      <c r="L5" s="2">
        <v>295</v>
      </c>
      <c r="M5" s="9">
        <f t="shared" si="1"/>
        <v>0</v>
      </c>
    </row>
    <row r="6" spans="1:14" s="10" customFormat="1" ht="120" customHeight="1" x14ac:dyDescent="0.25">
      <c r="A6" s="174" t="s">
        <v>181</v>
      </c>
      <c r="B6" s="176"/>
      <c r="C6" s="4" t="s">
        <v>137</v>
      </c>
      <c r="D6" s="115"/>
      <c r="E6" s="7"/>
      <c r="F6" s="7"/>
      <c r="G6" s="7"/>
      <c r="H6" s="7"/>
      <c r="I6" s="115"/>
      <c r="J6" s="7">
        <f>SUM(D6:I6)</f>
        <v>0</v>
      </c>
      <c r="K6" s="3">
        <f t="shared" ref="K6:K7" si="3">L6/2.2</f>
        <v>193.18181818181816</v>
      </c>
      <c r="L6" s="2">
        <v>425</v>
      </c>
      <c r="M6" s="9">
        <f t="shared" si="1"/>
        <v>0</v>
      </c>
    </row>
    <row r="7" spans="1:14" s="10" customFormat="1" ht="120" customHeight="1" x14ac:dyDescent="0.25">
      <c r="A7" s="175"/>
      <c r="B7" s="177"/>
      <c r="C7" s="4" t="s">
        <v>182</v>
      </c>
      <c r="D7" s="115"/>
      <c r="E7" s="7"/>
      <c r="F7" s="7"/>
      <c r="G7" s="7"/>
      <c r="H7" s="7"/>
      <c r="I7" s="115"/>
      <c r="J7" s="7">
        <f t="shared" ref="J7" si="4">SUM(D7:I7)</f>
        <v>0</v>
      </c>
      <c r="K7" s="3">
        <f t="shared" si="3"/>
        <v>193.18181818181816</v>
      </c>
      <c r="L7" s="2">
        <v>425</v>
      </c>
      <c r="M7" s="9">
        <f t="shared" si="1"/>
        <v>0</v>
      </c>
    </row>
    <row r="8" spans="1:14" s="10" customFormat="1" ht="120" customHeight="1" x14ac:dyDescent="0.25">
      <c r="A8" s="174" t="s">
        <v>183</v>
      </c>
      <c r="B8" s="176"/>
      <c r="C8" s="4" t="s">
        <v>137</v>
      </c>
      <c r="D8" s="115"/>
      <c r="E8" s="7"/>
      <c r="F8" s="7"/>
      <c r="G8" s="7"/>
      <c r="H8" s="7"/>
      <c r="I8" s="115"/>
      <c r="J8" s="7">
        <f>SUM(D8:I8)</f>
        <v>0</v>
      </c>
      <c r="K8" s="3">
        <f t="shared" ref="K8:K9" si="5">L8/2.2</f>
        <v>147.72727272727272</v>
      </c>
      <c r="L8" s="2">
        <v>325</v>
      </c>
      <c r="M8" s="9">
        <f t="shared" si="1"/>
        <v>0</v>
      </c>
    </row>
    <row r="9" spans="1:14" s="10" customFormat="1" ht="120" customHeight="1" x14ac:dyDescent="0.25">
      <c r="A9" s="175"/>
      <c r="B9" s="177"/>
      <c r="C9" s="4" t="s">
        <v>139</v>
      </c>
      <c r="D9" s="115"/>
      <c r="E9" s="7"/>
      <c r="F9" s="7"/>
      <c r="G9" s="7"/>
      <c r="H9" s="7"/>
      <c r="I9" s="115"/>
      <c r="J9" s="7">
        <f t="shared" ref="J9:J11" si="6">SUM(D9:I9)</f>
        <v>0</v>
      </c>
      <c r="K9" s="3">
        <f t="shared" si="5"/>
        <v>147.72727272727272</v>
      </c>
      <c r="L9" s="2">
        <v>325</v>
      </c>
      <c r="M9" s="9">
        <f t="shared" si="1"/>
        <v>0</v>
      </c>
    </row>
    <row r="10" spans="1:14" s="10" customFormat="1" ht="200.1" customHeight="1" x14ac:dyDescent="0.25">
      <c r="A10" s="142" t="s">
        <v>321</v>
      </c>
      <c r="B10" s="141"/>
      <c r="C10" s="62" t="s">
        <v>189</v>
      </c>
      <c r="D10" s="115"/>
      <c r="E10" s="142"/>
      <c r="F10" s="142"/>
      <c r="G10" s="142"/>
      <c r="H10" s="142"/>
      <c r="I10" s="115"/>
      <c r="J10" s="7">
        <f t="shared" ref="J10" si="7">SUM(D10:I10)</f>
        <v>0</v>
      </c>
      <c r="K10" s="3">
        <f>L10/2.2</f>
        <v>270.45454545454544</v>
      </c>
      <c r="L10" s="2">
        <v>595</v>
      </c>
      <c r="M10" s="9">
        <f t="shared" ref="M10" si="8">J10*K10</f>
        <v>0</v>
      </c>
    </row>
    <row r="11" spans="1:14" s="10" customFormat="1" ht="200.1" customHeight="1" x14ac:dyDescent="0.25">
      <c r="A11" s="101" t="s">
        <v>254</v>
      </c>
      <c r="B11" s="100"/>
      <c r="C11" s="4" t="s">
        <v>139</v>
      </c>
      <c r="D11" s="115"/>
      <c r="E11" s="101"/>
      <c r="F11" s="101"/>
      <c r="G11" s="101"/>
      <c r="H11" s="101"/>
      <c r="I11" s="115"/>
      <c r="J11" s="7">
        <f t="shared" si="6"/>
        <v>0</v>
      </c>
      <c r="K11" s="3">
        <f>L11/2.2</f>
        <v>452.27272727272725</v>
      </c>
      <c r="L11" s="2">
        <v>995</v>
      </c>
      <c r="M11" s="9">
        <f t="shared" si="1"/>
        <v>0</v>
      </c>
    </row>
    <row r="12" spans="1:14" s="10" customFormat="1" ht="200.1" customHeight="1" x14ac:dyDescent="0.25">
      <c r="A12" s="56" t="s">
        <v>184</v>
      </c>
      <c r="B12" s="55"/>
      <c r="C12" s="63" t="s">
        <v>182</v>
      </c>
      <c r="D12" s="115"/>
      <c r="E12" s="53"/>
      <c r="F12" s="53"/>
      <c r="G12" s="53"/>
      <c r="H12" s="53"/>
      <c r="I12" s="115"/>
      <c r="J12" s="7">
        <f t="shared" si="2"/>
        <v>0</v>
      </c>
      <c r="K12" s="3">
        <f>L12/2.2</f>
        <v>206.81818181818181</v>
      </c>
      <c r="L12" s="2">
        <v>455</v>
      </c>
      <c r="M12" s="9">
        <f t="shared" si="1"/>
        <v>0</v>
      </c>
    </row>
    <row r="13" spans="1:14" s="10" customFormat="1" ht="200.1" customHeight="1" x14ac:dyDescent="0.25">
      <c r="A13" s="56" t="s">
        <v>185</v>
      </c>
      <c r="B13" s="57"/>
      <c r="C13" s="63" t="s">
        <v>139</v>
      </c>
      <c r="D13" s="115"/>
      <c r="E13" s="79"/>
      <c r="F13" s="79"/>
      <c r="G13" s="79"/>
      <c r="H13" s="79"/>
      <c r="I13" s="115"/>
      <c r="J13" s="7">
        <f t="shared" si="2"/>
        <v>0</v>
      </c>
      <c r="K13" s="3">
        <f t="shared" ref="K13:K38" si="9">L13/2.2</f>
        <v>388.63636363636363</v>
      </c>
      <c r="L13" s="2">
        <v>855</v>
      </c>
      <c r="M13" s="9">
        <f t="shared" si="1"/>
        <v>0</v>
      </c>
    </row>
    <row r="14" spans="1:14" s="10" customFormat="1" ht="200.1" customHeight="1" x14ac:dyDescent="0.25">
      <c r="A14" s="46" t="s">
        <v>186</v>
      </c>
      <c r="B14" s="55"/>
      <c r="C14" s="62" t="s">
        <v>139</v>
      </c>
      <c r="D14" s="115"/>
      <c r="E14" s="79"/>
      <c r="F14" s="79"/>
      <c r="G14" s="79"/>
      <c r="H14" s="79"/>
      <c r="I14" s="115"/>
      <c r="J14" s="7">
        <f t="shared" si="2"/>
        <v>0</v>
      </c>
      <c r="K14" s="3">
        <f t="shared" si="9"/>
        <v>434.09090909090907</v>
      </c>
      <c r="L14" s="2">
        <v>955</v>
      </c>
      <c r="M14" s="9">
        <f t="shared" si="1"/>
        <v>0</v>
      </c>
    </row>
    <row r="15" spans="1:14" s="10" customFormat="1" ht="200.1" customHeight="1" x14ac:dyDescent="0.25">
      <c r="A15" s="101" t="s">
        <v>255</v>
      </c>
      <c r="B15" s="100"/>
      <c r="C15" s="4" t="s">
        <v>182</v>
      </c>
      <c r="D15" s="115"/>
      <c r="E15" s="101"/>
      <c r="F15" s="101"/>
      <c r="G15" s="101"/>
      <c r="H15" s="101"/>
      <c r="I15" s="115"/>
      <c r="J15" s="7">
        <f t="shared" ref="J15" si="10">SUM(D15:I15)</f>
        <v>0</v>
      </c>
      <c r="K15" s="3">
        <f t="shared" ref="K15" si="11">L15/2.2</f>
        <v>388.63636363636363</v>
      </c>
      <c r="L15" s="2">
        <v>855</v>
      </c>
      <c r="M15" s="9">
        <f t="shared" si="1"/>
        <v>0</v>
      </c>
    </row>
    <row r="16" spans="1:14" s="10" customFormat="1" ht="200.1" customHeight="1" x14ac:dyDescent="0.25">
      <c r="A16" s="56" t="s">
        <v>187</v>
      </c>
      <c r="B16" s="55"/>
      <c r="C16" s="4" t="s">
        <v>267</v>
      </c>
      <c r="D16" s="115"/>
      <c r="E16" s="79"/>
      <c r="F16" s="79"/>
      <c r="G16" s="79"/>
      <c r="H16" s="79"/>
      <c r="I16" s="115"/>
      <c r="J16" s="7">
        <f t="shared" si="2"/>
        <v>0</v>
      </c>
      <c r="K16" s="3">
        <f t="shared" si="9"/>
        <v>361.36363636363632</v>
      </c>
      <c r="L16" s="2">
        <v>795</v>
      </c>
      <c r="M16" s="9">
        <f t="shared" si="1"/>
        <v>0</v>
      </c>
    </row>
    <row r="17" spans="1:14" s="10" customFormat="1" ht="200.1" customHeight="1" x14ac:dyDescent="0.25">
      <c r="A17" s="56" t="s">
        <v>188</v>
      </c>
      <c r="B17" s="55"/>
      <c r="C17" s="63" t="s">
        <v>189</v>
      </c>
      <c r="D17" s="115"/>
      <c r="E17" s="79"/>
      <c r="F17" s="79"/>
      <c r="G17" s="79"/>
      <c r="H17" s="79"/>
      <c r="I17" s="115"/>
      <c r="J17" s="7">
        <f t="shared" si="2"/>
        <v>0</v>
      </c>
      <c r="K17" s="3">
        <f t="shared" si="9"/>
        <v>770.45454545454538</v>
      </c>
      <c r="L17" s="2">
        <v>1695</v>
      </c>
      <c r="M17" s="9">
        <f t="shared" si="1"/>
        <v>0</v>
      </c>
    </row>
    <row r="18" spans="1:14" s="10" customFormat="1" ht="200.1" customHeight="1" x14ac:dyDescent="0.25">
      <c r="A18" s="101" t="s">
        <v>258</v>
      </c>
      <c r="B18" s="100"/>
      <c r="C18" s="62" t="s">
        <v>182</v>
      </c>
      <c r="D18" s="7"/>
      <c r="E18" s="101"/>
      <c r="F18" s="101"/>
      <c r="G18" s="101"/>
      <c r="H18" s="115"/>
      <c r="I18" s="115"/>
      <c r="J18" s="7">
        <f t="shared" ref="J18" si="12">SUM(D18:I18)</f>
        <v>0</v>
      </c>
      <c r="K18" s="3">
        <f t="shared" ref="K18" si="13">L18/2.2</f>
        <v>543.18181818181813</v>
      </c>
      <c r="L18" s="2">
        <v>1195</v>
      </c>
      <c r="M18" s="9">
        <f t="shared" si="1"/>
        <v>0</v>
      </c>
    </row>
    <row r="19" spans="1:14" s="10" customFormat="1" ht="200.1" customHeight="1" x14ac:dyDescent="0.25">
      <c r="A19" s="56" t="s">
        <v>190</v>
      </c>
      <c r="B19" s="55"/>
      <c r="C19" s="4" t="s">
        <v>139</v>
      </c>
      <c r="D19" s="115"/>
      <c r="E19" s="79"/>
      <c r="F19" s="79"/>
      <c r="G19" s="79"/>
      <c r="H19" s="79"/>
      <c r="I19" s="115"/>
      <c r="J19" s="7">
        <f t="shared" si="2"/>
        <v>0</v>
      </c>
      <c r="K19" s="3">
        <f t="shared" si="9"/>
        <v>406.81818181818181</v>
      </c>
      <c r="L19" s="2">
        <v>895</v>
      </c>
      <c r="M19" s="9">
        <f t="shared" si="1"/>
        <v>0</v>
      </c>
    </row>
    <row r="20" spans="1:14" s="10" customFormat="1" ht="200.1" customHeight="1" x14ac:dyDescent="0.25">
      <c r="A20" s="101" t="s">
        <v>250</v>
      </c>
      <c r="B20" s="100"/>
      <c r="C20" s="4" t="s">
        <v>251</v>
      </c>
      <c r="D20" s="115"/>
      <c r="E20" s="101"/>
      <c r="F20" s="101"/>
      <c r="G20" s="101"/>
      <c r="H20" s="101"/>
      <c r="I20" s="115"/>
      <c r="J20" s="7">
        <f t="shared" ref="J20:J21" si="14">SUM(D20:I20)</f>
        <v>0</v>
      </c>
      <c r="K20" s="3">
        <f t="shared" ref="K20:K21" si="15">L20/2.2</f>
        <v>724.99999999999989</v>
      </c>
      <c r="L20" s="2">
        <v>1595</v>
      </c>
      <c r="M20" s="9">
        <f t="shared" si="1"/>
        <v>0</v>
      </c>
    </row>
    <row r="21" spans="1:14" s="10" customFormat="1" ht="200.1" customHeight="1" x14ac:dyDescent="0.25">
      <c r="A21" s="102" t="s">
        <v>256</v>
      </c>
      <c r="B21" s="100"/>
      <c r="C21" s="4" t="s">
        <v>182</v>
      </c>
      <c r="D21" s="101"/>
      <c r="E21" s="101"/>
      <c r="F21" s="101"/>
      <c r="G21" s="101"/>
      <c r="H21" s="115"/>
      <c r="I21" s="115"/>
      <c r="J21" s="7">
        <f t="shared" si="14"/>
        <v>0</v>
      </c>
      <c r="K21" s="3">
        <f t="shared" si="15"/>
        <v>815.90909090909088</v>
      </c>
      <c r="L21" s="2">
        <v>1795</v>
      </c>
      <c r="M21" s="9">
        <f t="shared" si="1"/>
        <v>0</v>
      </c>
    </row>
    <row r="22" spans="1:14" s="10" customFormat="1" ht="200.1" customHeight="1" x14ac:dyDescent="0.25">
      <c r="A22" s="102" t="s">
        <v>257</v>
      </c>
      <c r="B22" s="100"/>
      <c r="C22" s="4" t="s">
        <v>182</v>
      </c>
      <c r="D22" s="115"/>
      <c r="E22" s="101"/>
      <c r="F22" s="101"/>
      <c r="G22" s="101"/>
      <c r="H22" s="115"/>
      <c r="I22" s="115"/>
      <c r="J22" s="7">
        <f t="shared" ref="J22" si="16">SUM(D22:I22)</f>
        <v>0</v>
      </c>
      <c r="K22" s="3">
        <f t="shared" ref="K22" si="17">L22/2.2</f>
        <v>906.81818181818176</v>
      </c>
      <c r="L22" s="2">
        <v>1995</v>
      </c>
      <c r="M22" s="9">
        <f t="shared" si="1"/>
        <v>0</v>
      </c>
    </row>
    <row r="23" spans="1:14" s="10" customFormat="1" ht="200.1" customHeight="1" x14ac:dyDescent="0.25">
      <c r="A23" s="102" t="s">
        <v>324</v>
      </c>
      <c r="B23" s="143"/>
      <c r="C23" s="4" t="s">
        <v>182</v>
      </c>
      <c r="D23" s="115"/>
      <c r="E23" s="144"/>
      <c r="F23" s="144"/>
      <c r="G23" s="144"/>
      <c r="H23" s="108"/>
      <c r="I23" s="115"/>
      <c r="J23" s="7">
        <f t="shared" ref="J23" si="18">SUM(D23:I23)</f>
        <v>0</v>
      </c>
      <c r="K23" s="3">
        <f t="shared" ref="K23" si="19">L23/2.2</f>
        <v>315.90909090909088</v>
      </c>
      <c r="L23" s="2">
        <v>695</v>
      </c>
      <c r="M23" s="9">
        <f t="shared" ref="M23" si="20">J23*K23</f>
        <v>0</v>
      </c>
    </row>
    <row r="24" spans="1:14" s="10" customFormat="1" ht="200.1" customHeight="1" x14ac:dyDescent="0.25">
      <c r="A24" s="97" t="s">
        <v>191</v>
      </c>
      <c r="B24" s="55"/>
      <c r="C24" s="4" t="s">
        <v>267</v>
      </c>
      <c r="D24" s="115"/>
      <c r="E24" s="115"/>
      <c r="F24" s="79"/>
      <c r="G24" s="79"/>
      <c r="H24" s="79"/>
      <c r="I24" s="115"/>
      <c r="J24" s="7">
        <f t="shared" si="2"/>
        <v>0</v>
      </c>
      <c r="K24" s="3">
        <f t="shared" si="9"/>
        <v>543.18181818181813</v>
      </c>
      <c r="L24" s="2">
        <v>1195</v>
      </c>
      <c r="M24" s="9">
        <f t="shared" si="1"/>
        <v>0</v>
      </c>
    </row>
    <row r="25" spans="1:14" s="10" customFormat="1" ht="200.1" customHeight="1" x14ac:dyDescent="0.25">
      <c r="A25" s="56" t="s">
        <v>192</v>
      </c>
      <c r="B25" s="55"/>
      <c r="C25" s="4" t="s">
        <v>182</v>
      </c>
      <c r="D25" s="115"/>
      <c r="E25" s="7"/>
      <c r="F25" s="7"/>
      <c r="G25" s="7"/>
      <c r="H25" s="115"/>
      <c r="I25" s="115"/>
      <c r="J25" s="7">
        <f t="shared" si="2"/>
        <v>0</v>
      </c>
      <c r="K25" s="3">
        <f t="shared" si="9"/>
        <v>634.09090909090901</v>
      </c>
      <c r="L25" s="2">
        <v>1395</v>
      </c>
      <c r="M25" s="9">
        <f t="shared" si="1"/>
        <v>0</v>
      </c>
    </row>
    <row r="26" spans="1:14" s="10" customFormat="1" ht="200.1" customHeight="1" x14ac:dyDescent="0.25">
      <c r="A26" s="101" t="s">
        <v>259</v>
      </c>
      <c r="B26" s="100"/>
      <c r="C26" s="4" t="s">
        <v>182</v>
      </c>
      <c r="D26" s="115"/>
      <c r="E26" s="7"/>
      <c r="F26" s="7"/>
      <c r="G26" s="7"/>
      <c r="H26" s="115"/>
      <c r="I26" s="115"/>
      <c r="J26" s="7">
        <f t="shared" ref="J26" si="21">SUM(D26:I26)</f>
        <v>0</v>
      </c>
      <c r="K26" s="3">
        <f t="shared" ref="K26" si="22">L26/2.2</f>
        <v>634.09090909090901</v>
      </c>
      <c r="L26" s="2">
        <v>1395</v>
      </c>
      <c r="M26" s="9">
        <f t="shared" si="1"/>
        <v>0</v>
      </c>
    </row>
    <row r="27" spans="1:14" s="10" customFormat="1" ht="200.1" customHeight="1" x14ac:dyDescent="0.25">
      <c r="A27" s="101" t="s">
        <v>260</v>
      </c>
      <c r="B27" s="100"/>
      <c r="C27" s="4" t="s">
        <v>182</v>
      </c>
      <c r="D27" s="115"/>
      <c r="E27" s="7"/>
      <c r="F27" s="7"/>
      <c r="G27" s="115"/>
      <c r="H27" s="115"/>
      <c r="I27" s="115"/>
      <c r="J27" s="7">
        <f t="shared" ref="J27" si="23">SUM(D27:I27)</f>
        <v>0</v>
      </c>
      <c r="K27" s="3">
        <f t="shared" ref="K27" si="24">L27/2.2</f>
        <v>679.5454545454545</v>
      </c>
      <c r="L27" s="2">
        <v>1495</v>
      </c>
      <c r="M27" s="9">
        <f t="shared" si="1"/>
        <v>0</v>
      </c>
    </row>
    <row r="28" spans="1:14" s="10" customFormat="1" ht="200.1" customHeight="1" x14ac:dyDescent="0.25">
      <c r="A28" s="7" t="s">
        <v>322</v>
      </c>
      <c r="B28" s="7"/>
      <c r="C28" s="4" t="s">
        <v>182</v>
      </c>
      <c r="D28" s="115"/>
      <c r="E28" s="7"/>
      <c r="F28" s="7"/>
      <c r="G28" s="108"/>
      <c r="H28" s="108"/>
      <c r="I28" s="115"/>
      <c r="J28" s="7">
        <f t="shared" ref="J28" si="25">SUM(D28:I28)</f>
        <v>0</v>
      </c>
      <c r="K28" s="3">
        <f t="shared" ref="K28" si="26">L28/2.2</f>
        <v>406.81818181818181</v>
      </c>
      <c r="L28" s="2">
        <v>895</v>
      </c>
      <c r="M28" s="9">
        <f t="shared" ref="M28" si="27">J28*K28</f>
        <v>0</v>
      </c>
    </row>
    <row r="29" spans="1:14" s="10" customFormat="1" ht="200.1" customHeight="1" x14ac:dyDescent="0.25">
      <c r="A29" s="7" t="s">
        <v>323</v>
      </c>
      <c r="B29" s="7"/>
      <c r="C29" s="4" t="s">
        <v>182</v>
      </c>
      <c r="D29" s="115"/>
      <c r="E29" s="7"/>
      <c r="F29" s="7"/>
      <c r="G29" s="108"/>
      <c r="H29" s="115"/>
      <c r="I29" s="115"/>
      <c r="J29" s="7">
        <f t="shared" ref="J29" si="28">SUM(D29:I29)</f>
        <v>0</v>
      </c>
      <c r="K29" s="3">
        <f t="shared" ref="K29" si="29">L29/2.2</f>
        <v>452.27272727272725</v>
      </c>
      <c r="L29" s="2">
        <v>995</v>
      </c>
      <c r="M29" s="9">
        <f t="shared" ref="M29" si="30">J29*K29</f>
        <v>0</v>
      </c>
    </row>
    <row r="30" spans="1:14" s="10" customFormat="1" ht="200.1" customHeight="1" x14ac:dyDescent="0.25">
      <c r="A30" s="69" t="s">
        <v>193</v>
      </c>
      <c r="B30" s="55"/>
      <c r="C30" s="63"/>
      <c r="D30" s="115"/>
      <c r="E30" s="7"/>
      <c r="F30" s="7"/>
      <c r="G30" s="7"/>
      <c r="H30" s="7"/>
      <c r="I30" s="115"/>
      <c r="J30" s="7">
        <f t="shared" si="2"/>
        <v>0</v>
      </c>
      <c r="K30" s="3">
        <f t="shared" si="9"/>
        <v>588.63636363636363</v>
      </c>
      <c r="L30" s="2">
        <v>1295</v>
      </c>
      <c r="M30" s="9">
        <f t="shared" si="1"/>
        <v>0</v>
      </c>
    </row>
    <row r="31" spans="1:14" s="10" customFormat="1" ht="200.1" customHeight="1" x14ac:dyDescent="0.25">
      <c r="A31" s="86" t="s">
        <v>194</v>
      </c>
      <c r="B31" s="87"/>
      <c r="C31" s="4" t="s">
        <v>139</v>
      </c>
      <c r="D31" s="115"/>
      <c r="E31" s="115"/>
      <c r="F31" s="7"/>
      <c r="G31" s="7"/>
      <c r="H31" s="7"/>
      <c r="I31" s="115"/>
      <c r="J31" s="7">
        <f t="shared" si="2"/>
        <v>0</v>
      </c>
      <c r="K31" s="3">
        <f t="shared" si="9"/>
        <v>2043.181818181818</v>
      </c>
      <c r="L31" s="2">
        <v>4495</v>
      </c>
      <c r="M31" s="9">
        <f t="shared" si="1"/>
        <v>0</v>
      </c>
      <c r="N31" s="50"/>
    </row>
    <row r="32" spans="1:14" s="10" customFormat="1" ht="200.1" customHeight="1" x14ac:dyDescent="0.25">
      <c r="A32" s="145" t="s">
        <v>314</v>
      </c>
      <c r="B32" s="146"/>
      <c r="C32" s="104" t="s">
        <v>139</v>
      </c>
      <c r="D32" s="108"/>
      <c r="E32" s="108"/>
      <c r="F32" s="108"/>
      <c r="G32" s="108"/>
      <c r="H32" s="108"/>
      <c r="I32" s="108"/>
      <c r="J32" s="108">
        <f t="shared" ref="J32" si="31">SUM(D32:I32)</f>
        <v>0</v>
      </c>
      <c r="K32" s="3">
        <f t="shared" ref="K32" si="32">L32/2.2</f>
        <v>1634.090909090909</v>
      </c>
      <c r="L32" s="2">
        <v>3595</v>
      </c>
      <c r="M32" s="107">
        <f t="shared" ref="M32" si="33">J32*K32</f>
        <v>0</v>
      </c>
      <c r="N32" s="50"/>
    </row>
    <row r="33" spans="1:14" s="10" customFormat="1" ht="200.1" customHeight="1" x14ac:dyDescent="0.25">
      <c r="A33" s="7" t="s">
        <v>195</v>
      </c>
      <c r="B33" s="55"/>
      <c r="C33" s="4" t="s">
        <v>267</v>
      </c>
      <c r="D33" s="53"/>
      <c r="E33" s="7"/>
      <c r="F33" s="7"/>
      <c r="G33" s="7"/>
      <c r="H33" s="7"/>
      <c r="I33" s="115"/>
      <c r="J33" s="7">
        <f t="shared" si="2"/>
        <v>0</v>
      </c>
      <c r="K33" s="3">
        <f t="shared" si="9"/>
        <v>315.90909090909088</v>
      </c>
      <c r="L33" s="2">
        <v>695</v>
      </c>
      <c r="M33" s="9">
        <f t="shared" si="1"/>
        <v>0</v>
      </c>
      <c r="N33" s="50"/>
    </row>
    <row r="34" spans="1:14" s="10" customFormat="1" ht="200.1" customHeight="1" x14ac:dyDescent="0.25">
      <c r="A34" s="7" t="s">
        <v>196</v>
      </c>
      <c r="B34" s="64"/>
      <c r="C34" s="4" t="s">
        <v>267</v>
      </c>
      <c r="D34" s="65"/>
      <c r="E34" s="7"/>
      <c r="F34" s="7"/>
      <c r="G34" s="7"/>
      <c r="H34" s="7"/>
      <c r="I34" s="115"/>
      <c r="J34" s="7">
        <f t="shared" si="2"/>
        <v>0</v>
      </c>
      <c r="K34" s="3">
        <f t="shared" ref="K34" si="34">L34/2.2</f>
        <v>406.81818181818181</v>
      </c>
      <c r="L34" s="2">
        <v>895</v>
      </c>
      <c r="M34" s="9">
        <f t="shared" si="1"/>
        <v>0</v>
      </c>
      <c r="N34" s="50"/>
    </row>
    <row r="35" spans="1:14" s="10" customFormat="1" ht="200.1" customHeight="1" x14ac:dyDescent="0.25">
      <c r="A35" s="56" t="s">
        <v>197</v>
      </c>
      <c r="B35" s="55"/>
      <c r="C35" s="4" t="s">
        <v>267</v>
      </c>
      <c r="D35" s="7"/>
      <c r="E35" s="53"/>
      <c r="F35" s="53"/>
      <c r="G35" s="53"/>
      <c r="H35" s="53"/>
      <c r="I35" s="115"/>
      <c r="J35" s="7">
        <f t="shared" si="2"/>
        <v>0</v>
      </c>
      <c r="K35" s="3">
        <f t="shared" si="9"/>
        <v>270.45454545454544</v>
      </c>
      <c r="L35" s="2">
        <v>595</v>
      </c>
      <c r="M35" s="9">
        <f t="shared" si="1"/>
        <v>0</v>
      </c>
    </row>
    <row r="36" spans="1:14" s="10" customFormat="1" ht="200.1" customHeight="1" x14ac:dyDescent="0.25">
      <c r="A36" s="7" t="s">
        <v>198</v>
      </c>
      <c r="B36" s="55"/>
      <c r="C36" s="4" t="s">
        <v>268</v>
      </c>
      <c r="D36" s="7"/>
      <c r="E36" s="7"/>
      <c r="F36" s="7"/>
      <c r="G36" s="7"/>
      <c r="H36" s="7"/>
      <c r="I36" s="115"/>
      <c r="J36" s="7">
        <f t="shared" si="2"/>
        <v>0</v>
      </c>
      <c r="K36" s="3">
        <f t="shared" si="9"/>
        <v>315.90909090909088</v>
      </c>
      <c r="L36" s="2">
        <v>695</v>
      </c>
      <c r="M36" s="9">
        <f t="shared" si="1"/>
        <v>0</v>
      </c>
    </row>
    <row r="37" spans="1:14" s="10" customFormat="1" ht="200.1" customHeight="1" x14ac:dyDescent="0.25">
      <c r="A37" s="148" t="s">
        <v>199</v>
      </c>
      <c r="B37" s="8"/>
      <c r="C37" s="4" t="s">
        <v>139</v>
      </c>
      <c r="D37" s="115"/>
      <c r="E37" s="148"/>
      <c r="F37" s="148"/>
      <c r="G37" s="148"/>
      <c r="H37" s="115"/>
      <c r="I37" s="115"/>
      <c r="J37" s="7">
        <f t="shared" si="2"/>
        <v>0</v>
      </c>
      <c r="K37" s="3">
        <f t="shared" si="9"/>
        <v>1588.6363636363635</v>
      </c>
      <c r="L37" s="2">
        <v>3495</v>
      </c>
      <c r="M37" s="9">
        <f t="shared" ref="M37:M38" si="35">J37*K37</f>
        <v>0</v>
      </c>
    </row>
    <row r="38" spans="1:14" s="10" customFormat="1" ht="99.95" customHeight="1" x14ac:dyDescent="0.25">
      <c r="A38" s="148" t="s">
        <v>332</v>
      </c>
      <c r="B38" s="8"/>
      <c r="C38" s="4" t="s">
        <v>139</v>
      </c>
      <c r="D38" s="115"/>
      <c r="E38" s="115"/>
      <c r="F38" s="115"/>
      <c r="G38" s="115"/>
      <c r="H38" s="115"/>
      <c r="I38" s="108"/>
      <c r="J38" s="7">
        <f t="shared" si="2"/>
        <v>0</v>
      </c>
      <c r="K38" s="3">
        <f t="shared" si="9"/>
        <v>147.72727272727272</v>
      </c>
      <c r="L38" s="2">
        <v>325</v>
      </c>
      <c r="M38" s="9">
        <f t="shared" si="35"/>
        <v>0</v>
      </c>
    </row>
    <row r="39" spans="1:14" s="10" customFormat="1" ht="99.95" customHeight="1" x14ac:dyDescent="0.25">
      <c r="A39" s="88" t="s">
        <v>333</v>
      </c>
      <c r="B39" s="150" t="s">
        <v>334</v>
      </c>
      <c r="C39" s="4" t="s">
        <v>139</v>
      </c>
      <c r="D39" s="115"/>
      <c r="E39" s="115"/>
      <c r="F39" s="115"/>
      <c r="G39" s="115"/>
      <c r="H39" s="115"/>
      <c r="I39" s="108"/>
      <c r="J39" s="7">
        <f t="shared" ref="J39" si="36">SUM(D39:I39)</f>
        <v>0</v>
      </c>
      <c r="K39" s="3">
        <f t="shared" ref="K39" si="37">L39/2.2</f>
        <v>179.54545454545453</v>
      </c>
      <c r="L39" s="2">
        <v>395</v>
      </c>
      <c r="M39" s="9">
        <f t="shared" si="1"/>
        <v>0</v>
      </c>
    </row>
    <row r="40" spans="1:14" s="14" customFormat="1" x14ac:dyDescent="0.25">
      <c r="A40" s="15"/>
      <c r="B40" s="16"/>
      <c r="C40" s="15"/>
      <c r="D40" s="17">
        <f>SUM(D4:D39)</f>
        <v>0</v>
      </c>
      <c r="E40" s="17">
        <f t="shared" ref="E40:J40" si="38">SUM(E4:E39)</f>
        <v>0</v>
      </c>
      <c r="F40" s="17">
        <f t="shared" si="38"/>
        <v>0</v>
      </c>
      <c r="G40" s="17">
        <f t="shared" si="38"/>
        <v>0</v>
      </c>
      <c r="H40" s="17">
        <f t="shared" si="38"/>
        <v>0</v>
      </c>
      <c r="I40" s="17">
        <f t="shared" si="38"/>
        <v>0</v>
      </c>
      <c r="J40" s="17">
        <f t="shared" si="38"/>
        <v>0</v>
      </c>
      <c r="K40" s="15"/>
      <c r="L40" s="17"/>
      <c r="M40" s="18">
        <f>SUM(M4:M39)</f>
        <v>0</v>
      </c>
    </row>
  </sheetData>
  <mergeCells count="14">
    <mergeCell ref="A4:A5"/>
    <mergeCell ref="B4:B5"/>
    <mergeCell ref="A8:A9"/>
    <mergeCell ref="B8:B9"/>
    <mergeCell ref="L1:L3"/>
    <mergeCell ref="A6:A7"/>
    <mergeCell ref="B6:B7"/>
    <mergeCell ref="M1:M3"/>
    <mergeCell ref="D1:I1"/>
    <mergeCell ref="A1:A3"/>
    <mergeCell ref="B1:B3"/>
    <mergeCell ref="C1:C3"/>
    <mergeCell ref="J1:J3"/>
    <mergeCell ref="K1:K3"/>
  </mergeCells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O71"/>
  <sheetViews>
    <sheetView showGridLines="0" zoomScale="90" zoomScaleNormal="90" workbookViewId="0">
      <pane xSplit="2" ySplit="3" topLeftCell="C4" activePane="bottomRight" state="frozen"/>
      <selection pane="topRight" activeCell="C1" sqref="C1"/>
      <selection pane="bottomLeft" activeCell="A3" sqref="A3"/>
      <selection pane="bottomRight" activeCell="A67" sqref="A67"/>
    </sheetView>
  </sheetViews>
  <sheetFormatPr defaultRowHeight="15" x14ac:dyDescent="0.25"/>
  <cols>
    <col min="1" max="1" width="19.140625" style="5" customWidth="1"/>
    <col min="2" max="2" width="44" style="6" customWidth="1"/>
    <col min="3" max="3" width="19" style="5" bestFit="1" customWidth="1"/>
    <col min="4" max="10" width="5.7109375" style="5" customWidth="1"/>
    <col min="11" max="11" width="9.140625" style="5" bestFit="1" customWidth="1"/>
    <col min="12" max="12" width="12.85546875" style="5" bestFit="1" customWidth="1"/>
    <col min="13" max="13" width="12.7109375" style="5" bestFit="1" customWidth="1"/>
    <col min="14" max="14" width="19.7109375" style="5" bestFit="1" customWidth="1"/>
    <col min="15" max="15" width="24" style="5" bestFit="1" customWidth="1"/>
    <col min="16" max="16384" width="9.140625" style="5"/>
  </cols>
  <sheetData>
    <row r="1" spans="1:15" s="12" customFormat="1" ht="15" customHeight="1" x14ac:dyDescent="0.25">
      <c r="A1" s="169" t="s">
        <v>1</v>
      </c>
      <c r="B1" s="170" t="s">
        <v>2</v>
      </c>
      <c r="C1" s="171" t="s">
        <v>16</v>
      </c>
      <c r="D1" s="172" t="s">
        <v>4</v>
      </c>
      <c r="E1" s="172"/>
      <c r="F1" s="172"/>
      <c r="G1" s="172"/>
      <c r="H1" s="172"/>
      <c r="I1" s="172"/>
      <c r="J1" s="172"/>
      <c r="K1" s="173" t="s">
        <v>5</v>
      </c>
      <c r="L1" s="166" t="s">
        <v>30</v>
      </c>
      <c r="M1" s="167" t="s">
        <v>7</v>
      </c>
      <c r="N1" s="168" t="s">
        <v>0</v>
      </c>
      <c r="O1" s="11"/>
    </row>
    <row r="2" spans="1:15" s="12" customFormat="1" ht="15" customHeight="1" x14ac:dyDescent="0.25">
      <c r="A2" s="169"/>
      <c r="B2" s="170"/>
      <c r="C2" s="171"/>
      <c r="D2" s="40">
        <v>30</v>
      </c>
      <c r="E2" s="40"/>
      <c r="F2" s="40">
        <v>32</v>
      </c>
      <c r="G2" s="40"/>
      <c r="H2" s="40">
        <v>34</v>
      </c>
      <c r="I2" s="40">
        <v>36</v>
      </c>
      <c r="J2" s="40">
        <v>38</v>
      </c>
      <c r="K2" s="173"/>
      <c r="L2" s="166"/>
      <c r="M2" s="167"/>
      <c r="N2" s="168"/>
      <c r="O2" s="11"/>
    </row>
    <row r="3" spans="1:15" s="12" customFormat="1" x14ac:dyDescent="0.25">
      <c r="A3" s="169"/>
      <c r="B3" s="170"/>
      <c r="C3" s="171"/>
      <c r="D3" s="13" t="s">
        <v>9</v>
      </c>
      <c r="E3" s="13" t="s">
        <v>10</v>
      </c>
      <c r="F3" s="13" t="s">
        <v>11</v>
      </c>
      <c r="G3" s="13" t="s">
        <v>12</v>
      </c>
      <c r="H3" s="13" t="s">
        <v>14</v>
      </c>
      <c r="I3" s="13" t="s">
        <v>13</v>
      </c>
      <c r="J3" s="13"/>
      <c r="K3" s="173"/>
      <c r="L3" s="166"/>
      <c r="M3" s="167"/>
      <c r="N3" s="168"/>
      <c r="O3" s="11"/>
    </row>
    <row r="4" spans="1:15" s="10" customFormat="1" ht="50.1" customHeight="1" x14ac:dyDescent="0.25">
      <c r="A4" s="174" t="s">
        <v>136</v>
      </c>
      <c r="B4" s="176"/>
      <c r="C4" s="4" t="s">
        <v>137</v>
      </c>
      <c r="D4" s="7"/>
      <c r="E4" s="7"/>
      <c r="F4" s="7"/>
      <c r="G4" s="7"/>
      <c r="H4" s="7"/>
      <c r="I4" s="7"/>
      <c r="J4" s="115"/>
      <c r="K4" s="71">
        <f>SUM(D4:J4)</f>
        <v>0</v>
      </c>
      <c r="L4" s="3">
        <f t="shared" ref="L4:L9" si="0">M4/2.2</f>
        <v>179.54545454545453</v>
      </c>
      <c r="M4" s="2">
        <v>395</v>
      </c>
      <c r="N4" s="9">
        <f t="shared" ref="N4:N31" si="1">K4*L4</f>
        <v>0</v>
      </c>
    </row>
    <row r="5" spans="1:15" s="10" customFormat="1" ht="50.1" customHeight="1" x14ac:dyDescent="0.25">
      <c r="A5" s="178"/>
      <c r="B5" s="177"/>
      <c r="C5" s="4" t="s">
        <v>138</v>
      </c>
      <c r="D5" s="7"/>
      <c r="E5" s="7"/>
      <c r="F5" s="7"/>
      <c r="G5" s="7"/>
      <c r="H5" s="7"/>
      <c r="I5" s="115"/>
      <c r="J5" s="115"/>
      <c r="K5" s="71">
        <f t="shared" ref="K5:K8" si="2">SUM(D5:J5)</f>
        <v>0</v>
      </c>
      <c r="L5" s="3">
        <f t="shared" si="0"/>
        <v>179.54545454545453</v>
      </c>
      <c r="M5" s="2">
        <v>395</v>
      </c>
      <c r="N5" s="9">
        <f t="shared" si="1"/>
        <v>0</v>
      </c>
    </row>
    <row r="6" spans="1:15" s="10" customFormat="1" ht="50.1" customHeight="1" x14ac:dyDescent="0.25">
      <c r="A6" s="178"/>
      <c r="B6" s="177"/>
      <c r="C6" s="4" t="s">
        <v>316</v>
      </c>
      <c r="D6" s="7"/>
      <c r="E6" s="7"/>
      <c r="F6" s="7"/>
      <c r="G6" s="7"/>
      <c r="H6" s="7"/>
      <c r="I6" s="7"/>
      <c r="J6" s="115"/>
      <c r="K6" s="71">
        <f t="shared" ref="K6" si="3">SUM(D6:J6)</f>
        <v>0</v>
      </c>
      <c r="L6" s="3">
        <f t="shared" si="0"/>
        <v>179.54545454545453</v>
      </c>
      <c r="M6" s="2">
        <v>395</v>
      </c>
      <c r="N6" s="9">
        <f t="shared" ref="N6" si="4">K6*L6</f>
        <v>0</v>
      </c>
      <c r="O6" s="50"/>
    </row>
    <row r="7" spans="1:15" s="10" customFormat="1" ht="50.1" customHeight="1" x14ac:dyDescent="0.25">
      <c r="A7" s="178"/>
      <c r="B7" s="177"/>
      <c r="C7" s="4" t="s">
        <v>317</v>
      </c>
      <c r="D7" s="115"/>
      <c r="E7" s="7"/>
      <c r="F7" s="7"/>
      <c r="G7" s="7"/>
      <c r="H7" s="7"/>
      <c r="I7" s="7"/>
      <c r="J7" s="115"/>
      <c r="K7" s="71">
        <f t="shared" ref="K7" si="5">SUM(D7:J7)</f>
        <v>0</v>
      </c>
      <c r="L7" s="3">
        <f t="shared" si="0"/>
        <v>179.54545454545453</v>
      </c>
      <c r="M7" s="2">
        <v>395</v>
      </c>
      <c r="N7" s="9">
        <f t="shared" ref="N7" si="6">K7*L7</f>
        <v>0</v>
      </c>
      <c r="O7" s="50"/>
    </row>
    <row r="8" spans="1:15" s="10" customFormat="1" ht="50.1" customHeight="1" x14ac:dyDescent="0.25">
      <c r="A8" s="178"/>
      <c r="B8" s="177"/>
      <c r="C8" s="4" t="s">
        <v>139</v>
      </c>
      <c r="D8" s="7"/>
      <c r="E8" s="7"/>
      <c r="F8" s="7"/>
      <c r="G8" s="7"/>
      <c r="H8" s="7"/>
      <c r="I8" s="7"/>
      <c r="J8" s="115"/>
      <c r="K8" s="71">
        <f t="shared" si="2"/>
        <v>0</v>
      </c>
      <c r="L8" s="3">
        <f t="shared" si="0"/>
        <v>179.54545454545453</v>
      </c>
      <c r="M8" s="2">
        <v>395</v>
      </c>
      <c r="N8" s="9">
        <f t="shared" si="1"/>
        <v>0</v>
      </c>
      <c r="O8" s="50"/>
    </row>
    <row r="9" spans="1:15" s="10" customFormat="1" ht="50.1" customHeight="1" x14ac:dyDescent="0.25">
      <c r="A9" s="175"/>
      <c r="B9" s="177"/>
      <c r="C9" s="4" t="s">
        <v>140</v>
      </c>
      <c r="D9" s="7"/>
      <c r="E9" s="7"/>
      <c r="F9" s="7"/>
      <c r="G9" s="7"/>
      <c r="H9" s="7"/>
      <c r="I9" s="115"/>
      <c r="J9" s="115"/>
      <c r="K9" s="71">
        <f t="shared" ref="K9:K70" si="7">SUM(D9:J9)</f>
        <v>0</v>
      </c>
      <c r="L9" s="3">
        <f t="shared" si="0"/>
        <v>179.54545454545453</v>
      </c>
      <c r="M9" s="2">
        <v>395</v>
      </c>
      <c r="N9" s="9">
        <f t="shared" si="1"/>
        <v>0</v>
      </c>
    </row>
    <row r="10" spans="1:15" s="10" customFormat="1" ht="200.1" customHeight="1" x14ac:dyDescent="0.25">
      <c r="A10" s="152" t="s">
        <v>141</v>
      </c>
      <c r="B10" s="154"/>
      <c r="C10" s="4" t="s">
        <v>316</v>
      </c>
      <c r="D10" s="7"/>
      <c r="E10" s="7"/>
      <c r="F10" s="7"/>
      <c r="G10" s="7"/>
      <c r="H10" s="7"/>
      <c r="I10" s="108"/>
      <c r="J10" s="115"/>
      <c r="K10" s="71">
        <f t="shared" si="7"/>
        <v>0</v>
      </c>
      <c r="L10" s="3">
        <f t="shared" ref="L10:L65" si="8">M10/2.2</f>
        <v>147.72727272727272</v>
      </c>
      <c r="M10" s="2">
        <v>325</v>
      </c>
      <c r="N10" s="9">
        <f t="shared" si="1"/>
        <v>0</v>
      </c>
    </row>
    <row r="11" spans="1:15" s="10" customFormat="1" ht="120" customHeight="1" x14ac:dyDescent="0.25">
      <c r="A11" s="187" t="s">
        <v>142</v>
      </c>
      <c r="B11" s="189"/>
      <c r="C11" s="4" t="s">
        <v>137</v>
      </c>
      <c r="D11" s="7"/>
      <c r="E11" s="7"/>
      <c r="F11" s="7"/>
      <c r="G11" s="7"/>
      <c r="H11" s="7"/>
      <c r="I11" s="7"/>
      <c r="J11" s="115"/>
      <c r="K11" s="71">
        <f t="shared" si="7"/>
        <v>0</v>
      </c>
      <c r="L11" s="3">
        <f t="shared" si="8"/>
        <v>102.27272727272727</v>
      </c>
      <c r="M11" s="2">
        <v>225</v>
      </c>
      <c r="N11" s="9">
        <f t="shared" si="1"/>
        <v>0</v>
      </c>
    </row>
    <row r="12" spans="1:15" s="10" customFormat="1" ht="120" customHeight="1" x14ac:dyDescent="0.25">
      <c r="A12" s="188"/>
      <c r="B12" s="190"/>
      <c r="C12" s="4" t="s">
        <v>139</v>
      </c>
      <c r="D12" s="7"/>
      <c r="E12" s="7"/>
      <c r="F12" s="7"/>
      <c r="G12" s="7"/>
      <c r="H12" s="7"/>
      <c r="I12" s="7"/>
      <c r="J12" s="115"/>
      <c r="K12" s="71">
        <f t="shared" si="7"/>
        <v>0</v>
      </c>
      <c r="L12" s="3">
        <f t="shared" si="8"/>
        <v>102.27272727272727</v>
      </c>
      <c r="M12" s="2">
        <v>225</v>
      </c>
      <c r="N12" s="9">
        <f t="shared" si="1"/>
        <v>0</v>
      </c>
    </row>
    <row r="13" spans="1:15" s="10" customFormat="1" ht="200.1" customHeight="1" x14ac:dyDescent="0.25">
      <c r="A13" s="88" t="s">
        <v>143</v>
      </c>
      <c r="B13" s="87"/>
      <c r="C13" s="4" t="s">
        <v>139</v>
      </c>
      <c r="D13" s="7"/>
      <c r="E13" s="7"/>
      <c r="F13" s="7"/>
      <c r="G13" s="7"/>
      <c r="H13" s="7"/>
      <c r="I13" s="7"/>
      <c r="J13" s="115"/>
      <c r="K13" s="71">
        <f t="shared" si="7"/>
        <v>0</v>
      </c>
      <c r="L13" s="3">
        <f t="shared" si="8"/>
        <v>134.09090909090909</v>
      </c>
      <c r="M13" s="2">
        <v>295</v>
      </c>
      <c r="N13" s="9">
        <f t="shared" si="1"/>
        <v>0</v>
      </c>
    </row>
    <row r="14" spans="1:15" s="10" customFormat="1" ht="120" customHeight="1" x14ac:dyDescent="0.25">
      <c r="A14" s="174" t="s">
        <v>144</v>
      </c>
      <c r="B14" s="176"/>
      <c r="C14" s="4" t="s">
        <v>137</v>
      </c>
      <c r="D14" s="7"/>
      <c r="E14" s="7"/>
      <c r="F14" s="7"/>
      <c r="G14" s="7"/>
      <c r="H14" s="7"/>
      <c r="I14" s="7"/>
      <c r="J14" s="115"/>
      <c r="K14" s="71">
        <f t="shared" si="7"/>
        <v>0</v>
      </c>
      <c r="L14" s="3">
        <f t="shared" si="8"/>
        <v>134.09090909090909</v>
      </c>
      <c r="M14" s="2">
        <v>295</v>
      </c>
      <c r="N14" s="9">
        <f t="shared" si="1"/>
        <v>0</v>
      </c>
    </row>
    <row r="15" spans="1:15" s="10" customFormat="1" ht="120" customHeight="1" x14ac:dyDescent="0.25">
      <c r="A15" s="175"/>
      <c r="B15" s="177"/>
      <c r="C15" s="4" t="s">
        <v>139</v>
      </c>
      <c r="D15" s="7"/>
      <c r="E15" s="7"/>
      <c r="F15" s="7"/>
      <c r="G15" s="7"/>
      <c r="H15" s="7"/>
      <c r="I15" s="7"/>
      <c r="J15" s="115"/>
      <c r="K15" s="71">
        <f t="shared" si="7"/>
        <v>0</v>
      </c>
      <c r="L15" s="3">
        <f t="shared" si="8"/>
        <v>134.09090909090909</v>
      </c>
      <c r="M15" s="2">
        <v>295</v>
      </c>
      <c r="N15" s="9">
        <f t="shared" si="1"/>
        <v>0</v>
      </c>
    </row>
    <row r="16" spans="1:15" s="10" customFormat="1" ht="200.1" customHeight="1" x14ac:dyDescent="0.25">
      <c r="A16" s="101" t="s">
        <v>252</v>
      </c>
      <c r="B16" s="100"/>
      <c r="C16" s="4" t="s">
        <v>137</v>
      </c>
      <c r="D16" s="7"/>
      <c r="E16" s="7"/>
      <c r="F16" s="7"/>
      <c r="G16" s="7"/>
      <c r="H16" s="7"/>
      <c r="I16" s="115"/>
      <c r="J16" s="115"/>
      <c r="K16" s="71">
        <f t="shared" ref="K16" si="9">SUM(D16:J16)</f>
        <v>0</v>
      </c>
      <c r="L16" s="3">
        <f>M16/2.2</f>
        <v>134.09090909090909</v>
      </c>
      <c r="M16" s="2">
        <v>295</v>
      </c>
      <c r="N16" s="9">
        <f t="shared" si="1"/>
        <v>0</v>
      </c>
    </row>
    <row r="17" spans="1:14" s="10" customFormat="1" ht="200.1" customHeight="1" x14ac:dyDescent="0.25">
      <c r="A17" s="88" t="s">
        <v>145</v>
      </c>
      <c r="B17" s="87"/>
      <c r="C17" s="4" t="s">
        <v>139</v>
      </c>
      <c r="D17" s="7"/>
      <c r="E17" s="7"/>
      <c r="F17" s="7"/>
      <c r="G17" s="7"/>
      <c r="H17" s="7"/>
      <c r="I17" s="7"/>
      <c r="J17" s="115"/>
      <c r="K17" s="71">
        <f t="shared" si="7"/>
        <v>0</v>
      </c>
      <c r="L17" s="3">
        <f>M17/2.2</f>
        <v>134.09090909090909</v>
      </c>
      <c r="M17" s="2">
        <v>295</v>
      </c>
      <c r="N17" s="9">
        <f t="shared" si="1"/>
        <v>0</v>
      </c>
    </row>
    <row r="18" spans="1:14" s="10" customFormat="1" ht="120" customHeight="1" x14ac:dyDescent="0.25">
      <c r="A18" s="174" t="s">
        <v>146</v>
      </c>
      <c r="B18" s="176"/>
      <c r="C18" s="4" t="s">
        <v>137</v>
      </c>
      <c r="D18" s="7"/>
      <c r="E18" s="7"/>
      <c r="F18" s="7"/>
      <c r="G18" s="7"/>
      <c r="H18" s="7"/>
      <c r="I18" s="7"/>
      <c r="J18" s="115"/>
      <c r="K18" s="71">
        <f t="shared" si="7"/>
        <v>0</v>
      </c>
      <c r="L18" s="3">
        <f>M18/2.2</f>
        <v>134.09090909090909</v>
      </c>
      <c r="M18" s="2">
        <v>295</v>
      </c>
      <c r="N18" s="9">
        <f t="shared" si="1"/>
        <v>0</v>
      </c>
    </row>
    <row r="19" spans="1:14" s="10" customFormat="1" ht="120" customHeight="1" x14ac:dyDescent="0.25">
      <c r="A19" s="175"/>
      <c r="B19" s="177"/>
      <c r="C19" s="4" t="s">
        <v>139</v>
      </c>
      <c r="D19" s="7"/>
      <c r="E19" s="7"/>
      <c r="F19" s="7"/>
      <c r="G19" s="7"/>
      <c r="H19" s="7"/>
      <c r="I19" s="7"/>
      <c r="J19" s="115"/>
      <c r="K19" s="71">
        <f t="shared" si="7"/>
        <v>0</v>
      </c>
      <c r="L19" s="3">
        <f t="shared" ref="L19" si="10">M19/2.2</f>
        <v>134.09090909090909</v>
      </c>
      <c r="M19" s="2">
        <v>295</v>
      </c>
      <c r="N19" s="9">
        <f t="shared" si="1"/>
        <v>0</v>
      </c>
    </row>
    <row r="20" spans="1:14" s="10" customFormat="1" ht="120" customHeight="1" x14ac:dyDescent="0.25">
      <c r="A20" s="174" t="s">
        <v>147</v>
      </c>
      <c r="B20" s="176"/>
      <c r="C20" s="4" t="s">
        <v>137</v>
      </c>
      <c r="D20" s="7"/>
      <c r="E20" s="7"/>
      <c r="F20" s="7"/>
      <c r="G20" s="7"/>
      <c r="H20" s="7"/>
      <c r="I20" s="7"/>
      <c r="J20" s="115"/>
      <c r="K20" s="71">
        <f t="shared" si="7"/>
        <v>0</v>
      </c>
      <c r="L20" s="3">
        <f t="shared" si="8"/>
        <v>147.72727272727272</v>
      </c>
      <c r="M20" s="2">
        <v>325</v>
      </c>
      <c r="N20" s="9">
        <f t="shared" si="1"/>
        <v>0</v>
      </c>
    </row>
    <row r="21" spans="1:14" s="10" customFormat="1" ht="120" customHeight="1" x14ac:dyDescent="0.25">
      <c r="A21" s="175"/>
      <c r="B21" s="177"/>
      <c r="C21" s="4" t="s">
        <v>139</v>
      </c>
      <c r="D21" s="7"/>
      <c r="E21" s="7"/>
      <c r="F21" s="7"/>
      <c r="G21" s="7"/>
      <c r="H21" s="7"/>
      <c r="I21" s="7"/>
      <c r="J21" s="115"/>
      <c r="K21" s="71">
        <f t="shared" si="7"/>
        <v>0</v>
      </c>
      <c r="L21" s="3">
        <f t="shared" si="8"/>
        <v>147.72727272727272</v>
      </c>
      <c r="M21" s="2">
        <v>325</v>
      </c>
      <c r="N21" s="9">
        <f t="shared" si="1"/>
        <v>0</v>
      </c>
    </row>
    <row r="22" spans="1:14" s="10" customFormat="1" ht="80.099999999999994" customHeight="1" x14ac:dyDescent="0.25">
      <c r="A22" s="174" t="s">
        <v>148</v>
      </c>
      <c r="B22" s="176"/>
      <c r="C22" s="4" t="s">
        <v>137</v>
      </c>
      <c r="D22" s="7"/>
      <c r="E22" s="7"/>
      <c r="F22" s="7"/>
      <c r="G22" s="7"/>
      <c r="H22" s="7"/>
      <c r="I22" s="7"/>
      <c r="J22" s="115"/>
      <c r="K22" s="71">
        <f t="shared" ref="K22:K42" si="11">SUM(D22:J22)</f>
        <v>0</v>
      </c>
      <c r="L22" s="3">
        <f t="shared" ref="L22:L42" si="12">M22/2.2</f>
        <v>115.90909090909091</v>
      </c>
      <c r="M22" s="2">
        <v>255</v>
      </c>
      <c r="N22" s="9">
        <f t="shared" si="1"/>
        <v>0</v>
      </c>
    </row>
    <row r="23" spans="1:14" s="10" customFormat="1" ht="80.099999999999994" customHeight="1" x14ac:dyDescent="0.25">
      <c r="A23" s="178"/>
      <c r="B23" s="177"/>
      <c r="C23" s="96" t="s">
        <v>149</v>
      </c>
      <c r="D23" s="7"/>
      <c r="E23" s="7"/>
      <c r="F23" s="7"/>
      <c r="G23" s="7"/>
      <c r="H23" s="7"/>
      <c r="I23" s="7"/>
      <c r="J23" s="115"/>
      <c r="K23" s="71">
        <f t="shared" ref="K23" si="13">SUM(D23:J23)</f>
        <v>0</v>
      </c>
      <c r="L23" s="3">
        <f t="shared" ref="L23" si="14">M23/2.2</f>
        <v>115.90909090909091</v>
      </c>
      <c r="M23" s="2">
        <v>255</v>
      </c>
      <c r="N23" s="9">
        <f t="shared" si="1"/>
        <v>0</v>
      </c>
    </row>
    <row r="24" spans="1:14" s="10" customFormat="1" ht="80.099999999999994" customHeight="1" x14ac:dyDescent="0.25">
      <c r="A24" s="175"/>
      <c r="B24" s="177"/>
      <c r="C24" s="4" t="s">
        <v>139</v>
      </c>
      <c r="D24" s="7"/>
      <c r="E24" s="7"/>
      <c r="F24" s="7"/>
      <c r="G24" s="7"/>
      <c r="H24" s="7"/>
      <c r="I24" s="7"/>
      <c r="J24" s="115"/>
      <c r="K24" s="71">
        <f t="shared" si="11"/>
        <v>0</v>
      </c>
      <c r="L24" s="3">
        <f t="shared" si="12"/>
        <v>115.90909090909091</v>
      </c>
      <c r="M24" s="2">
        <v>255</v>
      </c>
      <c r="N24" s="9">
        <f t="shared" si="1"/>
        <v>0</v>
      </c>
    </row>
    <row r="25" spans="1:14" s="10" customFormat="1" ht="80.099999999999994" customHeight="1" x14ac:dyDescent="0.25">
      <c r="A25" s="174" t="s">
        <v>150</v>
      </c>
      <c r="B25" s="176"/>
      <c r="C25" s="4" t="s">
        <v>137</v>
      </c>
      <c r="D25" s="7"/>
      <c r="E25" s="7"/>
      <c r="F25" s="7"/>
      <c r="G25" s="7"/>
      <c r="H25" s="7"/>
      <c r="I25" s="7"/>
      <c r="J25" s="115"/>
      <c r="K25" s="71">
        <f t="shared" ref="K25:K27" si="15">SUM(D25:J25)</f>
        <v>0</v>
      </c>
      <c r="L25" s="3">
        <f t="shared" ref="L25:L27" si="16">M25/2.2</f>
        <v>102.27272727272727</v>
      </c>
      <c r="M25" s="2">
        <v>225</v>
      </c>
      <c r="N25" s="9">
        <f t="shared" si="1"/>
        <v>0</v>
      </c>
    </row>
    <row r="26" spans="1:14" s="10" customFormat="1" ht="80.099999999999994" customHeight="1" x14ac:dyDescent="0.25">
      <c r="A26" s="178"/>
      <c r="B26" s="177"/>
      <c r="C26" s="96" t="s">
        <v>149</v>
      </c>
      <c r="D26" s="7"/>
      <c r="E26" s="7"/>
      <c r="F26" s="7"/>
      <c r="G26" s="7"/>
      <c r="H26" s="7"/>
      <c r="I26" s="7"/>
      <c r="J26" s="115"/>
      <c r="K26" s="71">
        <f t="shared" ref="K26" si="17">SUM(D26:J26)</f>
        <v>0</v>
      </c>
      <c r="L26" s="3">
        <f t="shared" ref="L26" si="18">M26/2.2</f>
        <v>102.27272727272727</v>
      </c>
      <c r="M26" s="2">
        <v>225</v>
      </c>
      <c r="N26" s="9">
        <f t="shared" si="1"/>
        <v>0</v>
      </c>
    </row>
    <row r="27" spans="1:14" s="10" customFormat="1" ht="80.099999999999994" customHeight="1" x14ac:dyDescent="0.25">
      <c r="A27" s="175"/>
      <c r="B27" s="177"/>
      <c r="C27" s="4" t="s">
        <v>139</v>
      </c>
      <c r="D27" s="7"/>
      <c r="E27" s="7"/>
      <c r="F27" s="7"/>
      <c r="G27" s="7"/>
      <c r="H27" s="7"/>
      <c r="I27" s="7"/>
      <c r="J27" s="115"/>
      <c r="K27" s="71">
        <f t="shared" si="15"/>
        <v>0</v>
      </c>
      <c r="L27" s="3">
        <f t="shared" si="16"/>
        <v>102.27272727272727</v>
      </c>
      <c r="M27" s="2">
        <v>225</v>
      </c>
      <c r="N27" s="9">
        <f t="shared" si="1"/>
        <v>0</v>
      </c>
    </row>
    <row r="28" spans="1:14" s="10" customFormat="1" ht="120" customHeight="1" x14ac:dyDescent="0.25">
      <c r="A28" s="174" t="s">
        <v>151</v>
      </c>
      <c r="B28" s="176"/>
      <c r="C28" s="4" t="s">
        <v>137</v>
      </c>
      <c r="D28" s="7"/>
      <c r="E28" s="7"/>
      <c r="F28" s="7"/>
      <c r="G28" s="7"/>
      <c r="H28" s="7"/>
      <c r="I28" s="7"/>
      <c r="J28" s="115"/>
      <c r="K28" s="71">
        <f t="shared" si="11"/>
        <v>0</v>
      </c>
      <c r="L28" s="3">
        <f t="shared" si="12"/>
        <v>134.09090909090909</v>
      </c>
      <c r="M28" s="2">
        <v>295</v>
      </c>
      <c r="N28" s="9">
        <f t="shared" si="1"/>
        <v>0</v>
      </c>
    </row>
    <row r="29" spans="1:14" s="10" customFormat="1" ht="120" customHeight="1" x14ac:dyDescent="0.25">
      <c r="A29" s="175"/>
      <c r="B29" s="177"/>
      <c r="C29" s="4" t="s">
        <v>139</v>
      </c>
      <c r="D29" s="7"/>
      <c r="E29" s="7"/>
      <c r="F29" s="7"/>
      <c r="G29" s="7"/>
      <c r="H29" s="7"/>
      <c r="I29" s="7"/>
      <c r="J29" s="115"/>
      <c r="K29" s="71">
        <f t="shared" si="11"/>
        <v>0</v>
      </c>
      <c r="L29" s="3">
        <f t="shared" si="12"/>
        <v>134.09090909090909</v>
      </c>
      <c r="M29" s="2">
        <v>295</v>
      </c>
      <c r="N29" s="9">
        <f t="shared" si="1"/>
        <v>0</v>
      </c>
    </row>
    <row r="30" spans="1:14" s="10" customFormat="1" ht="120" customHeight="1" x14ac:dyDescent="0.25">
      <c r="A30" s="174" t="s">
        <v>152</v>
      </c>
      <c r="B30" s="176"/>
      <c r="C30" s="4" t="s">
        <v>137</v>
      </c>
      <c r="D30" s="7"/>
      <c r="E30" s="7"/>
      <c r="F30" s="7"/>
      <c r="G30" s="7"/>
      <c r="H30" s="7"/>
      <c r="I30" s="7"/>
      <c r="J30" s="115"/>
      <c r="K30" s="71">
        <f t="shared" ref="K30:K32" si="19">SUM(D30:J30)</f>
        <v>0</v>
      </c>
      <c r="L30" s="3">
        <f t="shared" ref="L30:L32" si="20">M30/2.2</f>
        <v>134.09090909090909</v>
      </c>
      <c r="M30" s="2">
        <v>295</v>
      </c>
      <c r="N30" s="9">
        <f t="shared" si="1"/>
        <v>0</v>
      </c>
    </row>
    <row r="31" spans="1:14" s="10" customFormat="1" ht="120" customHeight="1" x14ac:dyDescent="0.25">
      <c r="A31" s="175"/>
      <c r="B31" s="177"/>
      <c r="C31" s="4" t="s">
        <v>139</v>
      </c>
      <c r="D31" s="7"/>
      <c r="E31" s="7"/>
      <c r="F31" s="7"/>
      <c r="G31" s="7"/>
      <c r="H31" s="7"/>
      <c r="I31" s="7"/>
      <c r="J31" s="115"/>
      <c r="K31" s="71">
        <f t="shared" si="19"/>
        <v>0</v>
      </c>
      <c r="L31" s="3">
        <f t="shared" si="20"/>
        <v>134.09090909090909</v>
      </c>
      <c r="M31" s="2">
        <v>295</v>
      </c>
      <c r="N31" s="9">
        <f t="shared" si="1"/>
        <v>0</v>
      </c>
    </row>
    <row r="32" spans="1:14" s="10" customFormat="1" ht="200.1" customHeight="1" x14ac:dyDescent="0.25">
      <c r="A32" s="88" t="s">
        <v>153</v>
      </c>
      <c r="B32" s="87"/>
      <c r="C32" s="4" t="s">
        <v>139</v>
      </c>
      <c r="D32" s="7"/>
      <c r="E32" s="7"/>
      <c r="F32" s="7"/>
      <c r="G32" s="7"/>
      <c r="H32" s="7"/>
      <c r="I32" s="7"/>
      <c r="J32" s="115"/>
      <c r="K32" s="71">
        <f t="shared" si="19"/>
        <v>0</v>
      </c>
      <c r="L32" s="3">
        <f t="shared" si="20"/>
        <v>161.36363636363635</v>
      </c>
      <c r="M32" s="2">
        <v>355</v>
      </c>
      <c r="N32" s="9">
        <f t="shared" ref="N32:N70" si="21">K32*L32</f>
        <v>0</v>
      </c>
    </row>
    <row r="33" spans="1:14" s="10" customFormat="1" ht="200.1" customHeight="1" x14ac:dyDescent="0.25">
      <c r="A33" s="152" t="s">
        <v>154</v>
      </c>
      <c r="B33" s="153"/>
      <c r="C33" s="4" t="s">
        <v>137</v>
      </c>
      <c r="D33" s="7"/>
      <c r="E33" s="7"/>
      <c r="F33" s="7"/>
      <c r="G33" s="7"/>
      <c r="H33" s="7"/>
      <c r="I33" s="7"/>
      <c r="J33" s="115"/>
      <c r="K33" s="71">
        <f t="shared" si="11"/>
        <v>0</v>
      </c>
      <c r="L33" s="3">
        <f t="shared" si="12"/>
        <v>161.36363636363635</v>
      </c>
      <c r="M33" s="2">
        <v>355</v>
      </c>
      <c r="N33" s="9">
        <f t="shared" si="21"/>
        <v>0</v>
      </c>
    </row>
    <row r="34" spans="1:14" s="10" customFormat="1" ht="120" customHeight="1" x14ac:dyDescent="0.25">
      <c r="A34" s="179" t="s">
        <v>178</v>
      </c>
      <c r="B34" s="181"/>
      <c r="C34" s="104" t="s">
        <v>137</v>
      </c>
      <c r="D34" s="108"/>
      <c r="E34" s="108"/>
      <c r="F34" s="108"/>
      <c r="G34" s="108"/>
      <c r="H34" s="108"/>
      <c r="I34" s="108"/>
      <c r="J34" s="115"/>
      <c r="K34" s="106">
        <f t="shared" ref="K34:K35" si="22">SUM(D34:J34)</f>
        <v>0</v>
      </c>
      <c r="L34" s="3">
        <f t="shared" ref="L34:L35" si="23">M34/2.2</f>
        <v>134.09090909090909</v>
      </c>
      <c r="M34" s="2">
        <v>295</v>
      </c>
      <c r="N34" s="107">
        <f t="shared" si="21"/>
        <v>0</v>
      </c>
    </row>
    <row r="35" spans="1:14" s="10" customFormat="1" ht="120" customHeight="1" x14ac:dyDescent="0.25">
      <c r="A35" s="195"/>
      <c r="B35" s="182"/>
      <c r="C35" s="104" t="s">
        <v>139</v>
      </c>
      <c r="D35" s="108"/>
      <c r="E35" s="108"/>
      <c r="F35" s="108"/>
      <c r="G35" s="108"/>
      <c r="H35" s="108"/>
      <c r="I35" s="108"/>
      <c r="J35" s="115"/>
      <c r="K35" s="106">
        <f t="shared" si="22"/>
        <v>0</v>
      </c>
      <c r="L35" s="3">
        <f t="shared" si="23"/>
        <v>134.09090909090909</v>
      </c>
      <c r="M35" s="2">
        <v>295</v>
      </c>
      <c r="N35" s="107">
        <f t="shared" si="21"/>
        <v>0</v>
      </c>
    </row>
    <row r="36" spans="1:14" s="10" customFormat="1" ht="69.95" customHeight="1" x14ac:dyDescent="0.25">
      <c r="A36" s="179" t="s">
        <v>174</v>
      </c>
      <c r="B36" s="181"/>
      <c r="C36" s="104" t="s">
        <v>137</v>
      </c>
      <c r="D36" s="106"/>
      <c r="E36" s="106"/>
      <c r="F36" s="106"/>
      <c r="G36" s="106"/>
      <c r="H36" s="106"/>
      <c r="I36" s="106"/>
      <c r="J36" s="115"/>
      <c r="K36" s="106">
        <f t="shared" si="11"/>
        <v>0</v>
      </c>
      <c r="L36" s="3">
        <f t="shared" si="12"/>
        <v>115.90909090909091</v>
      </c>
      <c r="M36" s="2">
        <v>255</v>
      </c>
      <c r="N36" s="107">
        <f t="shared" si="21"/>
        <v>0</v>
      </c>
    </row>
    <row r="37" spans="1:14" s="10" customFormat="1" ht="69.95" customHeight="1" x14ac:dyDescent="0.25">
      <c r="A37" s="180"/>
      <c r="B37" s="182"/>
      <c r="C37" s="104" t="s">
        <v>139</v>
      </c>
      <c r="D37" s="106"/>
      <c r="E37" s="106"/>
      <c r="F37" s="106"/>
      <c r="G37" s="106"/>
      <c r="H37" s="106"/>
      <c r="I37" s="106"/>
      <c r="J37" s="115"/>
      <c r="K37" s="106">
        <f t="shared" si="11"/>
        <v>0</v>
      </c>
      <c r="L37" s="3">
        <f t="shared" si="12"/>
        <v>115.90909090909091</v>
      </c>
      <c r="M37" s="2">
        <v>255</v>
      </c>
      <c r="N37" s="107">
        <f t="shared" si="21"/>
        <v>0</v>
      </c>
    </row>
    <row r="38" spans="1:14" s="10" customFormat="1" ht="69.95" customHeight="1" x14ac:dyDescent="0.25">
      <c r="A38" s="180"/>
      <c r="B38" s="182"/>
      <c r="C38" s="104" t="s">
        <v>138</v>
      </c>
      <c r="D38" s="106"/>
      <c r="E38" s="106"/>
      <c r="F38" s="106"/>
      <c r="G38" s="106"/>
      <c r="H38" s="106"/>
      <c r="I38" s="106"/>
      <c r="J38" s="115"/>
      <c r="K38" s="106">
        <f t="shared" si="11"/>
        <v>0</v>
      </c>
      <c r="L38" s="3">
        <f t="shared" si="12"/>
        <v>115.90909090909091</v>
      </c>
      <c r="M38" s="2">
        <v>255</v>
      </c>
      <c r="N38" s="107">
        <f t="shared" si="21"/>
        <v>0</v>
      </c>
    </row>
    <row r="39" spans="1:14" s="10" customFormat="1" ht="60" customHeight="1" x14ac:dyDescent="0.25">
      <c r="A39" s="174" t="s">
        <v>155</v>
      </c>
      <c r="B39" s="176"/>
      <c r="C39" s="4" t="s">
        <v>137</v>
      </c>
      <c r="D39" s="71"/>
      <c r="E39" s="71"/>
      <c r="F39" s="71"/>
      <c r="G39" s="71"/>
      <c r="H39" s="71"/>
      <c r="I39" s="71"/>
      <c r="J39" s="115"/>
      <c r="K39" s="71">
        <f t="shared" si="11"/>
        <v>0</v>
      </c>
      <c r="L39" s="3">
        <f t="shared" si="12"/>
        <v>179.54545454545453</v>
      </c>
      <c r="M39" s="2">
        <v>395</v>
      </c>
      <c r="N39" s="9">
        <f t="shared" si="21"/>
        <v>0</v>
      </c>
    </row>
    <row r="40" spans="1:14" s="10" customFormat="1" ht="60" customHeight="1" x14ac:dyDescent="0.25">
      <c r="A40" s="178"/>
      <c r="B40" s="177"/>
      <c r="C40" s="4" t="s">
        <v>149</v>
      </c>
      <c r="D40" s="71"/>
      <c r="E40" s="71"/>
      <c r="F40" s="71"/>
      <c r="G40" s="71"/>
      <c r="H40" s="71"/>
      <c r="I40" s="71"/>
      <c r="J40" s="115"/>
      <c r="K40" s="71">
        <f t="shared" si="11"/>
        <v>0</v>
      </c>
      <c r="L40" s="3">
        <f t="shared" si="12"/>
        <v>179.54545454545453</v>
      </c>
      <c r="M40" s="2">
        <v>395</v>
      </c>
      <c r="N40" s="9">
        <f t="shared" si="21"/>
        <v>0</v>
      </c>
    </row>
    <row r="41" spans="1:14" s="10" customFormat="1" ht="60" customHeight="1" x14ac:dyDescent="0.25">
      <c r="A41" s="178"/>
      <c r="B41" s="177"/>
      <c r="C41" s="4" t="s">
        <v>139</v>
      </c>
      <c r="D41" s="71"/>
      <c r="E41" s="71"/>
      <c r="F41" s="71"/>
      <c r="G41" s="71"/>
      <c r="H41" s="71"/>
      <c r="I41" s="71"/>
      <c r="J41" s="115"/>
      <c r="K41" s="71">
        <f t="shared" si="11"/>
        <v>0</v>
      </c>
      <c r="L41" s="3">
        <f t="shared" si="12"/>
        <v>179.54545454545453</v>
      </c>
      <c r="M41" s="2">
        <v>395</v>
      </c>
      <c r="N41" s="9">
        <f t="shared" si="21"/>
        <v>0</v>
      </c>
    </row>
    <row r="42" spans="1:14" s="10" customFormat="1" ht="60" customHeight="1" x14ac:dyDescent="0.25">
      <c r="A42" s="175"/>
      <c r="B42" s="186"/>
      <c r="C42" s="4" t="s">
        <v>140</v>
      </c>
      <c r="D42" s="71"/>
      <c r="E42" s="71"/>
      <c r="F42" s="71"/>
      <c r="G42" s="71"/>
      <c r="H42" s="71"/>
      <c r="I42" s="71"/>
      <c r="J42" s="115"/>
      <c r="K42" s="71">
        <f t="shared" si="11"/>
        <v>0</v>
      </c>
      <c r="L42" s="3">
        <f t="shared" si="12"/>
        <v>179.54545454545453</v>
      </c>
      <c r="M42" s="2">
        <v>395</v>
      </c>
      <c r="N42" s="9">
        <f t="shared" si="21"/>
        <v>0</v>
      </c>
    </row>
    <row r="43" spans="1:14" s="10" customFormat="1" ht="60" customHeight="1" x14ac:dyDescent="0.25">
      <c r="A43" s="183" t="s">
        <v>175</v>
      </c>
      <c r="B43" s="176"/>
      <c r="C43" s="4" t="s">
        <v>137</v>
      </c>
      <c r="D43" s="71"/>
      <c r="E43" s="71"/>
      <c r="F43" s="71"/>
      <c r="G43" s="71"/>
      <c r="H43" s="71"/>
      <c r="I43" s="71"/>
      <c r="J43" s="115"/>
      <c r="K43" s="71">
        <f t="shared" ref="K43:K46" si="24">SUM(D43:J43)</f>
        <v>0</v>
      </c>
      <c r="L43" s="3">
        <f t="shared" ref="L43:L46" si="25">M43/2.2</f>
        <v>179.54545454545453</v>
      </c>
      <c r="M43" s="2">
        <v>395</v>
      </c>
      <c r="N43" s="9">
        <f t="shared" si="21"/>
        <v>0</v>
      </c>
    </row>
    <row r="44" spans="1:14" s="10" customFormat="1" ht="60" customHeight="1" x14ac:dyDescent="0.25">
      <c r="A44" s="184"/>
      <c r="B44" s="177"/>
      <c r="C44" s="4" t="s">
        <v>138</v>
      </c>
      <c r="D44" s="71"/>
      <c r="E44" s="71"/>
      <c r="F44" s="71"/>
      <c r="G44" s="71"/>
      <c r="H44" s="71"/>
      <c r="I44" s="71"/>
      <c r="J44" s="115"/>
      <c r="K44" s="71">
        <f t="shared" si="24"/>
        <v>0</v>
      </c>
      <c r="L44" s="3">
        <f t="shared" si="25"/>
        <v>179.54545454545453</v>
      </c>
      <c r="M44" s="2">
        <v>395</v>
      </c>
      <c r="N44" s="9">
        <f t="shared" si="21"/>
        <v>0</v>
      </c>
    </row>
    <row r="45" spans="1:14" s="10" customFormat="1" ht="60" customHeight="1" x14ac:dyDescent="0.25">
      <c r="A45" s="184"/>
      <c r="B45" s="177"/>
      <c r="C45" s="4" t="s">
        <v>139</v>
      </c>
      <c r="D45" s="71"/>
      <c r="E45" s="71"/>
      <c r="F45" s="71"/>
      <c r="G45" s="71"/>
      <c r="H45" s="71"/>
      <c r="I45" s="71"/>
      <c r="J45" s="115"/>
      <c r="K45" s="71">
        <f t="shared" si="24"/>
        <v>0</v>
      </c>
      <c r="L45" s="3">
        <f t="shared" si="25"/>
        <v>179.54545454545453</v>
      </c>
      <c r="M45" s="2">
        <v>395</v>
      </c>
      <c r="N45" s="9">
        <f t="shared" si="21"/>
        <v>0</v>
      </c>
    </row>
    <row r="46" spans="1:14" s="10" customFormat="1" ht="60" customHeight="1" x14ac:dyDescent="0.25">
      <c r="A46" s="185"/>
      <c r="B46" s="186"/>
      <c r="C46" s="4" t="s">
        <v>176</v>
      </c>
      <c r="D46" s="71"/>
      <c r="E46" s="71"/>
      <c r="F46" s="71"/>
      <c r="G46" s="71"/>
      <c r="H46" s="71"/>
      <c r="I46" s="71"/>
      <c r="J46" s="115"/>
      <c r="K46" s="71">
        <f t="shared" si="24"/>
        <v>0</v>
      </c>
      <c r="L46" s="3">
        <f t="shared" si="25"/>
        <v>179.54545454545453</v>
      </c>
      <c r="M46" s="2">
        <v>395</v>
      </c>
      <c r="N46" s="9">
        <f t="shared" si="21"/>
        <v>0</v>
      </c>
    </row>
    <row r="47" spans="1:14" s="10" customFormat="1" ht="200.1" customHeight="1" x14ac:dyDescent="0.25">
      <c r="A47" s="103" t="s">
        <v>157</v>
      </c>
      <c r="B47" s="55"/>
      <c r="C47" s="4" t="s">
        <v>139</v>
      </c>
      <c r="D47" s="115"/>
      <c r="E47" s="7"/>
      <c r="F47" s="7"/>
      <c r="G47" s="7"/>
      <c r="H47" s="7"/>
      <c r="I47" s="115"/>
      <c r="J47" s="115"/>
      <c r="K47" s="71">
        <f t="shared" si="7"/>
        <v>0</v>
      </c>
      <c r="L47" s="3">
        <f t="shared" si="8"/>
        <v>329.5454545454545</v>
      </c>
      <c r="M47" s="2">
        <v>725</v>
      </c>
      <c r="N47" s="9">
        <f t="shared" si="21"/>
        <v>0</v>
      </c>
    </row>
    <row r="48" spans="1:14" s="10" customFormat="1" ht="200.1" customHeight="1" x14ac:dyDescent="0.25">
      <c r="A48" s="88" t="s">
        <v>158</v>
      </c>
      <c r="B48" s="87"/>
      <c r="C48" s="4" t="s">
        <v>139</v>
      </c>
      <c r="D48" s="115"/>
      <c r="E48" s="7"/>
      <c r="F48" s="7"/>
      <c r="G48" s="7"/>
      <c r="H48" s="7"/>
      <c r="I48" s="115"/>
      <c r="J48" s="115"/>
      <c r="K48" s="71">
        <f t="shared" si="7"/>
        <v>0</v>
      </c>
      <c r="L48" s="3">
        <f t="shared" si="8"/>
        <v>270.45454545454544</v>
      </c>
      <c r="M48" s="2">
        <v>595</v>
      </c>
      <c r="N48" s="9">
        <f t="shared" si="21"/>
        <v>0</v>
      </c>
    </row>
    <row r="49" spans="1:15" s="10" customFormat="1" ht="200.1" customHeight="1" x14ac:dyDescent="0.25">
      <c r="A49" s="88" t="s">
        <v>159</v>
      </c>
      <c r="B49" s="87"/>
      <c r="C49" s="4" t="s">
        <v>160</v>
      </c>
      <c r="D49" s="115"/>
      <c r="E49" s="7"/>
      <c r="F49" s="7"/>
      <c r="G49" s="7"/>
      <c r="H49" s="7"/>
      <c r="I49" s="115"/>
      <c r="J49" s="115"/>
      <c r="K49" s="71">
        <f t="shared" si="7"/>
        <v>0</v>
      </c>
      <c r="L49" s="3">
        <f t="shared" ref="L49" si="26">M49/2.2</f>
        <v>329.5454545454545</v>
      </c>
      <c r="M49" s="2">
        <v>725</v>
      </c>
      <c r="N49" s="9">
        <f t="shared" si="21"/>
        <v>0</v>
      </c>
      <c r="O49" s="50"/>
    </row>
    <row r="50" spans="1:15" s="10" customFormat="1" ht="200.1" customHeight="1" x14ac:dyDescent="0.25">
      <c r="A50" s="4" t="s">
        <v>161</v>
      </c>
      <c r="B50" s="55"/>
      <c r="C50" s="4" t="s">
        <v>162</v>
      </c>
      <c r="D50" s="115"/>
      <c r="E50" s="7"/>
      <c r="F50" s="7"/>
      <c r="G50" s="7"/>
      <c r="H50" s="7"/>
      <c r="I50" s="115"/>
      <c r="J50" s="115"/>
      <c r="K50" s="71">
        <f t="shared" si="7"/>
        <v>0</v>
      </c>
      <c r="L50" s="3">
        <f>M50/2.2</f>
        <v>406.81818181818181</v>
      </c>
      <c r="M50" s="2">
        <v>895</v>
      </c>
      <c r="N50" s="9">
        <f t="shared" si="21"/>
        <v>0</v>
      </c>
    </row>
    <row r="51" spans="1:15" s="10" customFormat="1" ht="120" customHeight="1" x14ac:dyDescent="0.25">
      <c r="A51" s="174" t="s">
        <v>163</v>
      </c>
      <c r="B51" s="176"/>
      <c r="C51" s="4" t="s">
        <v>137</v>
      </c>
      <c r="D51" s="7"/>
      <c r="E51" s="7"/>
      <c r="F51" s="7"/>
      <c r="G51" s="7"/>
      <c r="H51" s="7"/>
      <c r="I51" s="115"/>
      <c r="J51" s="115"/>
      <c r="K51" s="71">
        <f t="shared" si="7"/>
        <v>0</v>
      </c>
      <c r="L51" s="3">
        <f t="shared" si="8"/>
        <v>270.45454545454544</v>
      </c>
      <c r="M51" s="2">
        <v>595</v>
      </c>
      <c r="N51" s="9">
        <f t="shared" si="21"/>
        <v>0</v>
      </c>
    </row>
    <row r="52" spans="1:15" s="10" customFormat="1" ht="120" customHeight="1" x14ac:dyDescent="0.25">
      <c r="A52" s="175"/>
      <c r="B52" s="177"/>
      <c r="C52" s="4" t="s">
        <v>139</v>
      </c>
      <c r="D52" s="7"/>
      <c r="E52" s="7"/>
      <c r="F52" s="7"/>
      <c r="G52" s="7"/>
      <c r="H52" s="7"/>
      <c r="I52" s="115"/>
      <c r="J52" s="115"/>
      <c r="K52" s="71">
        <f t="shared" si="7"/>
        <v>0</v>
      </c>
      <c r="L52" s="3">
        <f t="shared" si="8"/>
        <v>270.45454545454544</v>
      </c>
      <c r="M52" s="2">
        <v>595</v>
      </c>
      <c r="N52" s="9">
        <f t="shared" si="21"/>
        <v>0</v>
      </c>
    </row>
    <row r="53" spans="1:15" s="10" customFormat="1" ht="200.1" customHeight="1" x14ac:dyDescent="0.25">
      <c r="A53" s="60" t="s">
        <v>164</v>
      </c>
      <c r="B53" s="55"/>
      <c r="C53" s="4" t="s">
        <v>139</v>
      </c>
      <c r="D53" s="7"/>
      <c r="E53" s="7"/>
      <c r="F53" s="7"/>
      <c r="G53" s="7"/>
      <c r="H53" s="7"/>
      <c r="I53" s="115"/>
      <c r="J53" s="115"/>
      <c r="K53" s="71">
        <f t="shared" si="7"/>
        <v>0</v>
      </c>
      <c r="L53" s="3">
        <f t="shared" si="8"/>
        <v>452.27272727272725</v>
      </c>
      <c r="M53" s="2">
        <v>995</v>
      </c>
      <c r="N53" s="9">
        <f t="shared" si="21"/>
        <v>0</v>
      </c>
    </row>
    <row r="54" spans="1:15" s="10" customFormat="1" ht="200.1" customHeight="1" x14ac:dyDescent="0.25">
      <c r="A54" s="56" t="s">
        <v>165</v>
      </c>
      <c r="B54" s="55"/>
      <c r="C54" s="4" t="s">
        <v>139</v>
      </c>
      <c r="D54" s="7"/>
      <c r="E54" s="7"/>
      <c r="F54" s="7"/>
      <c r="G54" s="7"/>
      <c r="H54" s="7"/>
      <c r="I54" s="115"/>
      <c r="J54" s="115"/>
      <c r="K54" s="71">
        <f t="shared" si="7"/>
        <v>0</v>
      </c>
      <c r="L54" s="3">
        <f t="shared" si="8"/>
        <v>452.27272727272725</v>
      </c>
      <c r="M54" s="2">
        <v>995</v>
      </c>
      <c r="N54" s="9">
        <f t="shared" si="21"/>
        <v>0</v>
      </c>
    </row>
    <row r="55" spans="1:15" s="10" customFormat="1" ht="120" customHeight="1" x14ac:dyDescent="0.25">
      <c r="A55" s="174" t="s">
        <v>166</v>
      </c>
      <c r="B55" s="176"/>
      <c r="C55" s="4" t="s">
        <v>137</v>
      </c>
      <c r="D55" s="7"/>
      <c r="E55" s="7"/>
      <c r="F55" s="7"/>
      <c r="G55" s="7"/>
      <c r="H55" s="7"/>
      <c r="I55" s="115"/>
      <c r="J55" s="115"/>
      <c r="K55" s="71">
        <f t="shared" si="7"/>
        <v>0</v>
      </c>
      <c r="L55" s="3">
        <f t="shared" ref="L55" si="27">M55/2.2</f>
        <v>315.90909090909088</v>
      </c>
      <c r="M55" s="2">
        <v>695</v>
      </c>
      <c r="N55" s="9">
        <f t="shared" si="21"/>
        <v>0</v>
      </c>
    </row>
    <row r="56" spans="1:15" s="10" customFormat="1" ht="120" customHeight="1" x14ac:dyDescent="0.25">
      <c r="A56" s="175"/>
      <c r="B56" s="177"/>
      <c r="C56" s="4" t="s">
        <v>139</v>
      </c>
      <c r="D56" s="7"/>
      <c r="E56" s="7"/>
      <c r="F56" s="7"/>
      <c r="G56" s="7"/>
      <c r="H56" s="7"/>
      <c r="I56" s="115"/>
      <c r="J56" s="115"/>
      <c r="K56" s="71">
        <f t="shared" si="7"/>
        <v>0</v>
      </c>
      <c r="L56" s="3">
        <f t="shared" ref="L56:L57" si="28">M56/2.2</f>
        <v>315.90909090909088</v>
      </c>
      <c r="M56" s="2">
        <v>695</v>
      </c>
      <c r="N56" s="9">
        <f t="shared" si="21"/>
        <v>0</v>
      </c>
    </row>
    <row r="57" spans="1:15" s="10" customFormat="1" ht="200.1" customHeight="1" x14ac:dyDescent="0.25">
      <c r="A57" s="66" t="s">
        <v>177</v>
      </c>
      <c r="B57" s="87"/>
      <c r="C57" s="4" t="s">
        <v>139</v>
      </c>
      <c r="D57" s="115"/>
      <c r="E57" s="7"/>
      <c r="F57" s="7"/>
      <c r="G57" s="7"/>
      <c r="H57" s="7"/>
      <c r="I57" s="115"/>
      <c r="J57" s="115"/>
      <c r="K57" s="71">
        <f t="shared" ref="K57" si="29">SUM(D57:J57)</f>
        <v>0</v>
      </c>
      <c r="L57" s="3">
        <f t="shared" si="28"/>
        <v>615.90909090909088</v>
      </c>
      <c r="M57" s="2">
        <v>1355</v>
      </c>
      <c r="N57" s="9">
        <f t="shared" si="21"/>
        <v>0</v>
      </c>
      <c r="O57" s="50"/>
    </row>
    <row r="58" spans="1:15" s="10" customFormat="1" ht="200.1" customHeight="1" x14ac:dyDescent="0.25">
      <c r="A58" s="66" t="s">
        <v>167</v>
      </c>
      <c r="B58" s="38"/>
      <c r="C58" s="4" t="s">
        <v>168</v>
      </c>
      <c r="D58" s="115"/>
      <c r="E58" s="7"/>
      <c r="F58" s="7"/>
      <c r="G58" s="7"/>
      <c r="H58" s="7"/>
      <c r="I58" s="115"/>
      <c r="J58" s="115"/>
      <c r="K58" s="71">
        <f t="shared" si="7"/>
        <v>0</v>
      </c>
      <c r="L58" s="3">
        <f t="shared" si="8"/>
        <v>634.09090909090901</v>
      </c>
      <c r="M58" s="2">
        <v>1395</v>
      </c>
      <c r="N58" s="9">
        <f t="shared" si="21"/>
        <v>0</v>
      </c>
    </row>
    <row r="59" spans="1:15" s="10" customFormat="1" ht="120" customHeight="1" x14ac:dyDescent="0.25">
      <c r="A59" s="193" t="s">
        <v>169</v>
      </c>
      <c r="B59" s="176"/>
      <c r="C59" s="4" t="s">
        <v>137</v>
      </c>
      <c r="D59" s="115"/>
      <c r="E59" s="7"/>
      <c r="F59" s="7"/>
      <c r="G59" s="7"/>
      <c r="H59" s="7"/>
      <c r="I59" s="115"/>
      <c r="J59" s="115"/>
      <c r="K59" s="71">
        <f t="shared" si="7"/>
        <v>0</v>
      </c>
      <c r="L59" s="3">
        <f t="shared" ref="L59:L60" si="30">M59/2.2</f>
        <v>406.81818181818181</v>
      </c>
      <c r="M59" s="2">
        <v>895</v>
      </c>
      <c r="N59" s="9">
        <f t="shared" si="21"/>
        <v>0</v>
      </c>
      <c r="O59" s="50"/>
    </row>
    <row r="60" spans="1:15" s="10" customFormat="1" ht="120" customHeight="1" x14ac:dyDescent="0.25">
      <c r="A60" s="194"/>
      <c r="B60" s="186"/>
      <c r="C60" s="4" t="s">
        <v>139</v>
      </c>
      <c r="D60" s="115"/>
      <c r="E60" s="7"/>
      <c r="F60" s="7"/>
      <c r="G60" s="7"/>
      <c r="H60" s="7"/>
      <c r="I60" s="115"/>
      <c r="J60" s="115"/>
      <c r="K60" s="71">
        <f t="shared" si="7"/>
        <v>0</v>
      </c>
      <c r="L60" s="3">
        <f t="shared" si="30"/>
        <v>406.81818181818181</v>
      </c>
      <c r="M60" s="2">
        <v>895</v>
      </c>
      <c r="N60" s="9">
        <f t="shared" si="21"/>
        <v>0</v>
      </c>
      <c r="O60" s="50"/>
    </row>
    <row r="61" spans="1:15" s="10" customFormat="1" ht="200.1" customHeight="1" x14ac:dyDescent="0.25">
      <c r="A61" s="90" t="s">
        <v>170</v>
      </c>
      <c r="B61" s="87"/>
      <c r="C61" s="4" t="s">
        <v>137</v>
      </c>
      <c r="D61" s="115"/>
      <c r="E61" s="7"/>
      <c r="F61" s="7"/>
      <c r="G61" s="7"/>
      <c r="H61" s="7"/>
      <c r="I61" s="115"/>
      <c r="J61" s="115"/>
      <c r="K61" s="71">
        <f t="shared" si="7"/>
        <v>0</v>
      </c>
      <c r="L61" s="3">
        <f t="shared" ref="L61" si="31">M61/2.2</f>
        <v>661.36363636363626</v>
      </c>
      <c r="M61" s="2">
        <v>1455</v>
      </c>
      <c r="N61" s="9">
        <f t="shared" si="21"/>
        <v>0</v>
      </c>
    </row>
    <row r="62" spans="1:15" s="10" customFormat="1" ht="200.1" customHeight="1" x14ac:dyDescent="0.25">
      <c r="A62" s="89" t="s">
        <v>171</v>
      </c>
      <c r="B62" s="87"/>
      <c r="C62" s="4" t="s">
        <v>139</v>
      </c>
      <c r="D62" s="115"/>
      <c r="E62" s="7"/>
      <c r="F62" s="7"/>
      <c r="G62" s="7"/>
      <c r="H62" s="7"/>
      <c r="I62" s="115"/>
      <c r="J62" s="115"/>
      <c r="K62" s="71">
        <f t="shared" si="7"/>
        <v>0</v>
      </c>
      <c r="L62" s="3">
        <f t="shared" si="8"/>
        <v>706.81818181818176</v>
      </c>
      <c r="M62" s="2">
        <v>1555</v>
      </c>
      <c r="N62" s="9">
        <f t="shared" si="21"/>
        <v>0</v>
      </c>
    </row>
    <row r="63" spans="1:15" s="10" customFormat="1" ht="120" customHeight="1" x14ac:dyDescent="0.25">
      <c r="A63" s="191" t="s">
        <v>172</v>
      </c>
      <c r="B63" s="176"/>
      <c r="C63" s="4" t="s">
        <v>156</v>
      </c>
      <c r="D63" s="115"/>
      <c r="E63" s="7"/>
      <c r="F63" s="7"/>
      <c r="G63" s="7"/>
      <c r="H63" s="7"/>
      <c r="I63" s="115"/>
      <c r="J63" s="115"/>
      <c r="K63" s="71">
        <f t="shared" si="7"/>
        <v>0</v>
      </c>
      <c r="L63" s="3">
        <f>M63/2.2</f>
        <v>1815.9090909090908</v>
      </c>
      <c r="M63" s="2">
        <v>3995</v>
      </c>
      <c r="N63" s="9">
        <f t="shared" si="21"/>
        <v>0</v>
      </c>
    </row>
    <row r="64" spans="1:15" s="10" customFormat="1" ht="120" customHeight="1" x14ac:dyDescent="0.25">
      <c r="A64" s="192"/>
      <c r="B64" s="177"/>
      <c r="C64" s="4" t="s">
        <v>139</v>
      </c>
      <c r="D64" s="115"/>
      <c r="E64" s="7"/>
      <c r="F64" s="7"/>
      <c r="G64" s="7"/>
      <c r="H64" s="7"/>
      <c r="I64" s="115"/>
      <c r="J64" s="115"/>
      <c r="K64" s="71">
        <f t="shared" si="7"/>
        <v>0</v>
      </c>
      <c r="L64" s="3">
        <f>M64/2.2</f>
        <v>1815.9090909090908</v>
      </c>
      <c r="M64" s="2">
        <v>3995</v>
      </c>
      <c r="N64" s="9">
        <f t="shared" si="21"/>
        <v>0</v>
      </c>
    </row>
    <row r="65" spans="1:15" s="10" customFormat="1" ht="200.1" customHeight="1" x14ac:dyDescent="0.25">
      <c r="A65" s="108" t="s">
        <v>173</v>
      </c>
      <c r="B65" s="87"/>
      <c r="C65" s="4" t="s">
        <v>139</v>
      </c>
      <c r="D65" s="112"/>
      <c r="E65" s="71"/>
      <c r="F65" s="71"/>
      <c r="G65" s="71"/>
      <c r="H65" s="71"/>
      <c r="I65" s="112"/>
      <c r="J65" s="115"/>
      <c r="K65" s="71">
        <f t="shared" si="7"/>
        <v>0</v>
      </c>
      <c r="L65" s="3">
        <f t="shared" si="8"/>
        <v>2043.181818181818</v>
      </c>
      <c r="M65" s="2">
        <v>4495</v>
      </c>
      <c r="N65" s="9">
        <f t="shared" si="21"/>
        <v>0</v>
      </c>
    </row>
    <row r="66" spans="1:15" s="10" customFormat="1" ht="200.1" customHeight="1" x14ac:dyDescent="0.25">
      <c r="A66" s="108" t="s">
        <v>325</v>
      </c>
      <c r="B66" s="147"/>
      <c r="C66" s="4" t="s">
        <v>139</v>
      </c>
      <c r="D66" s="112"/>
      <c r="E66" s="71"/>
      <c r="F66" s="71"/>
      <c r="G66" s="71"/>
      <c r="H66" s="71"/>
      <c r="I66" s="112"/>
      <c r="J66" s="115"/>
      <c r="K66" s="71">
        <f t="shared" ref="K66" si="32">SUM(D66:J66)</f>
        <v>0</v>
      </c>
      <c r="L66" s="3">
        <f t="shared" ref="L66" si="33">M66/2.2</f>
        <v>1815.9090909090908</v>
      </c>
      <c r="M66" s="2">
        <v>3995</v>
      </c>
      <c r="N66" s="9">
        <f t="shared" ref="N66" si="34">K66*L66</f>
        <v>0</v>
      </c>
    </row>
    <row r="67" spans="1:15" s="10" customFormat="1" ht="200.1" customHeight="1" x14ac:dyDescent="0.25">
      <c r="A67" s="108" t="s">
        <v>326</v>
      </c>
      <c r="B67" s="147"/>
      <c r="C67" s="4" t="s">
        <v>139</v>
      </c>
      <c r="D67" s="112"/>
      <c r="E67" s="71"/>
      <c r="F67" s="71"/>
      <c r="G67" s="71"/>
      <c r="H67" s="71"/>
      <c r="I67" s="112"/>
      <c r="J67" s="115"/>
      <c r="K67" s="71">
        <f t="shared" ref="K67" si="35">SUM(D67:J67)</f>
        <v>0</v>
      </c>
      <c r="L67" s="3">
        <f t="shared" ref="L67" si="36">M67/2.2</f>
        <v>1724.9999999999998</v>
      </c>
      <c r="M67" s="2">
        <v>3795</v>
      </c>
      <c r="N67" s="9">
        <f t="shared" ref="N67" si="37">K67*L67</f>
        <v>0</v>
      </c>
    </row>
    <row r="68" spans="1:15" s="10" customFormat="1" ht="200.1" customHeight="1" x14ac:dyDescent="0.25">
      <c r="A68" s="108" t="s">
        <v>315</v>
      </c>
      <c r="B68" s="123"/>
      <c r="C68" s="4" t="s">
        <v>139</v>
      </c>
      <c r="D68" s="106"/>
      <c r="E68" s="106"/>
      <c r="F68" s="106"/>
      <c r="G68" s="106"/>
      <c r="H68" s="106"/>
      <c r="I68" s="106"/>
      <c r="J68" s="108"/>
      <c r="K68" s="71">
        <f t="shared" ref="K68" si="38">SUM(D68:J68)</f>
        <v>0</v>
      </c>
      <c r="L68" s="3">
        <f t="shared" ref="L68" si="39">M68/2.2</f>
        <v>1497.7272727272725</v>
      </c>
      <c r="M68" s="2">
        <v>3295</v>
      </c>
      <c r="N68" s="9">
        <f t="shared" ref="N68" si="40">K68*L68</f>
        <v>0</v>
      </c>
    </row>
    <row r="69" spans="1:15" s="10" customFormat="1" ht="200.1" customHeight="1" x14ac:dyDescent="0.25">
      <c r="A69" s="88" t="s">
        <v>179</v>
      </c>
      <c r="B69" s="87"/>
      <c r="C69" s="4" t="s">
        <v>139</v>
      </c>
      <c r="D69" s="71"/>
      <c r="E69" s="112"/>
      <c r="F69" s="71"/>
      <c r="G69" s="112"/>
      <c r="H69" s="71"/>
      <c r="I69" s="71"/>
      <c r="J69" s="7"/>
      <c r="K69" s="71">
        <f t="shared" si="7"/>
        <v>0</v>
      </c>
      <c r="L69" s="3">
        <f t="shared" ref="L69:L70" si="41">M69/2.2</f>
        <v>406.81818181818181</v>
      </c>
      <c r="M69" s="2">
        <v>895</v>
      </c>
      <c r="N69" s="9">
        <f t="shared" si="21"/>
        <v>0</v>
      </c>
    </row>
    <row r="70" spans="1:15" s="69" customFormat="1" ht="200.1" customHeight="1" x14ac:dyDescent="0.25">
      <c r="A70" s="91" t="s">
        <v>180</v>
      </c>
      <c r="B70" s="92"/>
      <c r="C70" s="4" t="s">
        <v>139</v>
      </c>
      <c r="D70" s="72"/>
      <c r="E70" s="72"/>
      <c r="F70" s="72"/>
      <c r="G70" s="72"/>
      <c r="H70" s="72"/>
      <c r="I70" s="112"/>
      <c r="J70" s="115"/>
      <c r="K70" s="71">
        <f t="shared" si="7"/>
        <v>0</v>
      </c>
      <c r="L70" s="67">
        <f t="shared" si="41"/>
        <v>406.81818181818181</v>
      </c>
      <c r="M70" s="68">
        <v>895</v>
      </c>
      <c r="N70" s="82">
        <f t="shared" si="21"/>
        <v>0</v>
      </c>
      <c r="O70" s="83"/>
    </row>
    <row r="71" spans="1:15" s="14" customFormat="1" x14ac:dyDescent="0.25">
      <c r="A71" s="15"/>
      <c r="B71" s="16"/>
      <c r="C71" s="15"/>
      <c r="D71" s="17">
        <f t="shared" ref="D71:K71" si="42">SUM(D4:D70)</f>
        <v>0</v>
      </c>
      <c r="E71" s="17">
        <f t="shared" si="42"/>
        <v>0</v>
      </c>
      <c r="F71" s="17">
        <f t="shared" si="42"/>
        <v>0</v>
      </c>
      <c r="G71" s="17">
        <f t="shared" si="42"/>
        <v>0</v>
      </c>
      <c r="H71" s="17">
        <f t="shared" si="42"/>
        <v>0</v>
      </c>
      <c r="I71" s="17">
        <f t="shared" si="42"/>
        <v>0</v>
      </c>
      <c r="J71" s="17">
        <f t="shared" si="42"/>
        <v>0</v>
      </c>
      <c r="K71" s="78">
        <f t="shared" si="42"/>
        <v>0</v>
      </c>
      <c r="L71" s="15"/>
      <c r="M71" s="17"/>
      <c r="N71" s="18">
        <f>SUM(N4:N70)</f>
        <v>0</v>
      </c>
    </row>
  </sheetData>
  <mergeCells count="42">
    <mergeCell ref="A34:A35"/>
    <mergeCell ref="B34:B35"/>
    <mergeCell ref="A30:A31"/>
    <mergeCell ref="B30:B31"/>
    <mergeCell ref="N1:N3"/>
    <mergeCell ref="D1:J1"/>
    <mergeCell ref="K1:K3"/>
    <mergeCell ref="L1:L3"/>
    <mergeCell ref="A1:A3"/>
    <mergeCell ref="B1:B3"/>
    <mergeCell ref="C1:C3"/>
    <mergeCell ref="M1:M3"/>
    <mergeCell ref="A4:A9"/>
    <mergeCell ref="B4:B9"/>
    <mergeCell ref="A14:A15"/>
    <mergeCell ref="B14:B15"/>
    <mergeCell ref="B18:B19"/>
    <mergeCell ref="B25:B27"/>
    <mergeCell ref="A22:A24"/>
    <mergeCell ref="B22:B24"/>
    <mergeCell ref="A11:A12"/>
    <mergeCell ref="B11:B12"/>
    <mergeCell ref="A18:A19"/>
    <mergeCell ref="A63:A64"/>
    <mergeCell ref="B63:B64"/>
    <mergeCell ref="A55:A56"/>
    <mergeCell ref="B55:B56"/>
    <mergeCell ref="A59:A60"/>
    <mergeCell ref="B59:B60"/>
    <mergeCell ref="A28:A29"/>
    <mergeCell ref="B28:B29"/>
    <mergeCell ref="A25:A27"/>
    <mergeCell ref="A20:A21"/>
    <mergeCell ref="B20:B21"/>
    <mergeCell ref="A51:A52"/>
    <mergeCell ref="B51:B52"/>
    <mergeCell ref="A39:A42"/>
    <mergeCell ref="A36:A38"/>
    <mergeCell ref="B36:B38"/>
    <mergeCell ref="A43:A46"/>
    <mergeCell ref="B43:B46"/>
    <mergeCell ref="B39:B42"/>
  </mergeCells>
  <pageMargins left="0.511811024" right="0.511811024" top="0.78740157499999996" bottom="0.78740157499999996" header="0.31496062000000002" footer="0.31496062000000002"/>
  <pageSetup paperSize="9" orientation="portrait" horizontalDpi="4294967294" verticalDpi="4294967294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P23"/>
  <sheetViews>
    <sheetView showGridLines="0" zoomScale="90" zoomScaleNormal="90" workbookViewId="0">
      <pane ySplit="4" topLeftCell="A20" activePane="bottomLeft" state="frozen"/>
      <selection pane="bottomLeft" activeCell="C22" sqref="C22"/>
    </sheetView>
  </sheetViews>
  <sheetFormatPr defaultRowHeight="15" x14ac:dyDescent="0.25"/>
  <cols>
    <col min="1" max="1" width="19.140625" style="5" customWidth="1"/>
    <col min="2" max="2" width="33.7109375" style="6" customWidth="1"/>
    <col min="3" max="3" width="25.5703125" style="5" bestFit="1" customWidth="1"/>
    <col min="4" max="8" width="5.7109375" style="5" customWidth="1"/>
    <col min="9" max="9" width="9.140625" style="5" bestFit="1" customWidth="1"/>
    <col min="10" max="10" width="9.140625" style="5" customWidth="1"/>
    <col min="11" max="11" width="12.140625" style="5" bestFit="1" customWidth="1"/>
    <col min="12" max="12" width="12.7109375" style="5" bestFit="1" customWidth="1"/>
    <col min="13" max="13" width="19.7109375" style="5" bestFit="1" customWidth="1"/>
    <col min="14" max="14" width="18.140625" style="5" customWidth="1"/>
    <col min="15" max="16384" width="9.140625" style="5"/>
  </cols>
  <sheetData>
    <row r="1" spans="1:16" x14ac:dyDescent="0.25">
      <c r="A1" s="196" t="s">
        <v>284</v>
      </c>
      <c r="B1" s="197"/>
      <c r="C1" s="197"/>
      <c r="D1" s="119">
        <v>1</v>
      </c>
      <c r="E1" s="119">
        <v>2</v>
      </c>
      <c r="F1" s="119">
        <v>2</v>
      </c>
      <c r="G1" s="119">
        <v>2</v>
      </c>
      <c r="H1" s="119">
        <v>1</v>
      </c>
      <c r="I1" s="117"/>
      <c r="J1" s="117"/>
      <c r="K1" s="117"/>
      <c r="L1" s="117"/>
      <c r="M1" s="118"/>
    </row>
    <row r="2" spans="1:16" s="12" customFormat="1" ht="15" customHeight="1" x14ac:dyDescent="0.25">
      <c r="A2" s="169" t="s">
        <v>1</v>
      </c>
      <c r="B2" s="170" t="s">
        <v>2</v>
      </c>
      <c r="C2" s="171" t="s">
        <v>16</v>
      </c>
      <c r="D2" s="172" t="s">
        <v>4</v>
      </c>
      <c r="E2" s="172"/>
      <c r="F2" s="172"/>
      <c r="G2" s="172"/>
      <c r="H2" s="172"/>
      <c r="I2" s="173" t="s">
        <v>5</v>
      </c>
      <c r="J2" s="173" t="s">
        <v>283</v>
      </c>
      <c r="K2" s="166" t="s">
        <v>6</v>
      </c>
      <c r="L2" s="167" t="s">
        <v>7</v>
      </c>
      <c r="M2" s="168" t="s">
        <v>0</v>
      </c>
      <c r="N2" s="11"/>
    </row>
    <row r="3" spans="1:16" s="12" customFormat="1" ht="15" customHeight="1" x14ac:dyDescent="0.25">
      <c r="A3" s="169"/>
      <c r="B3" s="170"/>
      <c r="C3" s="171"/>
      <c r="D3" s="13">
        <v>39</v>
      </c>
      <c r="E3" s="13">
        <v>40</v>
      </c>
      <c r="F3" s="13">
        <v>41</v>
      </c>
      <c r="G3" s="13">
        <v>42</v>
      </c>
      <c r="H3" s="13">
        <v>43</v>
      </c>
      <c r="I3" s="173"/>
      <c r="J3" s="173"/>
      <c r="K3" s="166"/>
      <c r="L3" s="167"/>
      <c r="M3" s="168"/>
      <c r="N3" s="11"/>
    </row>
    <row r="4" spans="1:16" s="12" customFormat="1" x14ac:dyDescent="0.25">
      <c r="A4" s="169"/>
      <c r="B4" s="170"/>
      <c r="C4" s="171"/>
      <c r="D4" s="13">
        <v>41</v>
      </c>
      <c r="E4" s="13">
        <v>42</v>
      </c>
      <c r="F4" s="13">
        <v>43</v>
      </c>
      <c r="G4" s="13">
        <v>44</v>
      </c>
      <c r="H4" s="13">
        <v>45</v>
      </c>
      <c r="I4" s="173"/>
      <c r="J4" s="173"/>
      <c r="K4" s="166"/>
      <c r="L4" s="167"/>
      <c r="M4" s="168"/>
      <c r="N4" s="11"/>
    </row>
    <row r="5" spans="1:16" s="10" customFormat="1" ht="120" customHeight="1" x14ac:dyDescent="0.25">
      <c r="A5" s="21" t="s">
        <v>200</v>
      </c>
      <c r="B5" s="22"/>
      <c r="C5" s="63" t="s">
        <v>201</v>
      </c>
      <c r="D5" s="7">
        <f>$J$5*D1</f>
        <v>0</v>
      </c>
      <c r="E5" s="7">
        <f>$J$5*E1</f>
        <v>0</v>
      </c>
      <c r="F5" s="7">
        <f>$J$5*F1</f>
        <v>0</v>
      </c>
      <c r="G5" s="7">
        <f>$J$5*G1</f>
        <v>0</v>
      </c>
      <c r="H5" s="7">
        <f>$J$5*H1</f>
        <v>0</v>
      </c>
      <c r="I5" s="7">
        <f>SUM(D5:H5)</f>
        <v>0</v>
      </c>
      <c r="J5" s="7"/>
      <c r="K5" s="3">
        <f>L5/2.2</f>
        <v>224.99999999999997</v>
      </c>
      <c r="L5" s="2">
        <v>495</v>
      </c>
      <c r="M5" s="9">
        <f t="shared" ref="M5:M22" si="0">I5*K5</f>
        <v>0</v>
      </c>
      <c r="P5" s="10" t="s">
        <v>282</v>
      </c>
    </row>
    <row r="6" spans="1:16" s="10" customFormat="1" ht="120" customHeight="1" x14ac:dyDescent="0.25">
      <c r="A6" s="84" t="s">
        <v>202</v>
      </c>
      <c r="B6" s="22"/>
      <c r="C6" s="63" t="s">
        <v>203</v>
      </c>
      <c r="D6" s="7">
        <f>$J$6*D1</f>
        <v>0</v>
      </c>
      <c r="E6" s="7">
        <f t="shared" ref="E6:H6" si="1">$J$6*E1</f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>SUM(D6:H6)</f>
        <v>0</v>
      </c>
      <c r="J6" s="7"/>
      <c r="K6" s="3">
        <f>L6/2.2</f>
        <v>252.27272727272725</v>
      </c>
      <c r="L6" s="2">
        <v>555</v>
      </c>
      <c r="M6" s="9">
        <f t="shared" si="0"/>
        <v>0</v>
      </c>
    </row>
    <row r="7" spans="1:16" s="10" customFormat="1" ht="80.099999999999994" customHeight="1" x14ac:dyDescent="0.25">
      <c r="A7" s="174" t="s">
        <v>204</v>
      </c>
      <c r="B7" s="176"/>
      <c r="C7" s="59" t="s">
        <v>205</v>
      </c>
      <c r="D7" s="7">
        <f>$J$7*D1</f>
        <v>0</v>
      </c>
      <c r="E7" s="7">
        <f t="shared" ref="E7:H7" si="2">$J$7*E1</f>
        <v>0</v>
      </c>
      <c r="F7" s="7">
        <f t="shared" si="2"/>
        <v>0</v>
      </c>
      <c r="G7" s="7">
        <f t="shared" si="2"/>
        <v>0</v>
      </c>
      <c r="H7" s="7">
        <f t="shared" si="2"/>
        <v>0</v>
      </c>
      <c r="I7" s="7">
        <f t="shared" ref="I7:I22" si="3">SUM(D7:H7)</f>
        <v>0</v>
      </c>
      <c r="J7" s="7"/>
      <c r="K7" s="3">
        <f>L7/2.2</f>
        <v>406.81818181818181</v>
      </c>
      <c r="L7" s="2">
        <v>895</v>
      </c>
      <c r="M7" s="9">
        <f t="shared" si="0"/>
        <v>0</v>
      </c>
    </row>
    <row r="8" spans="1:16" s="10" customFormat="1" ht="80.099999999999994" customHeight="1" x14ac:dyDescent="0.25">
      <c r="A8" s="175"/>
      <c r="B8" s="186"/>
      <c r="C8" s="98" t="s">
        <v>206</v>
      </c>
      <c r="D8" s="7">
        <f>$J$8*D1</f>
        <v>0</v>
      </c>
      <c r="E8" s="7">
        <f t="shared" ref="E8:H8" si="4">$J$8*E1</f>
        <v>0</v>
      </c>
      <c r="F8" s="7">
        <f t="shared" si="4"/>
        <v>0</v>
      </c>
      <c r="G8" s="7">
        <f t="shared" si="4"/>
        <v>0</v>
      </c>
      <c r="H8" s="7">
        <f t="shared" si="4"/>
        <v>0</v>
      </c>
      <c r="I8" s="7">
        <f t="shared" si="3"/>
        <v>0</v>
      </c>
      <c r="J8" s="7"/>
      <c r="K8" s="3">
        <f t="shared" ref="K8:K22" si="5">L8/2.2</f>
        <v>406.81818181818181</v>
      </c>
      <c r="L8" s="2">
        <v>895</v>
      </c>
      <c r="M8" s="9">
        <f t="shared" si="0"/>
        <v>0</v>
      </c>
    </row>
    <row r="9" spans="1:16" s="10" customFormat="1" ht="120" customHeight="1" x14ac:dyDescent="0.25">
      <c r="A9" s="151" t="s">
        <v>335</v>
      </c>
      <c r="B9" s="22"/>
      <c r="C9" s="63" t="s">
        <v>336</v>
      </c>
      <c r="D9" s="7">
        <f>$J$6*D1</f>
        <v>0</v>
      </c>
      <c r="E9" s="7">
        <f t="shared" ref="E9:H9" si="6">$J$6*E1</f>
        <v>0</v>
      </c>
      <c r="F9" s="7">
        <f t="shared" si="6"/>
        <v>0</v>
      </c>
      <c r="G9" s="7">
        <f t="shared" si="6"/>
        <v>0</v>
      </c>
      <c r="H9" s="7">
        <f t="shared" si="6"/>
        <v>0</v>
      </c>
      <c r="I9" s="7">
        <f>SUM(D9:H9)</f>
        <v>0</v>
      </c>
      <c r="J9" s="7"/>
      <c r="K9" s="3">
        <f>L9/2.2</f>
        <v>406.81818181818181</v>
      </c>
      <c r="L9" s="2">
        <v>895</v>
      </c>
      <c r="M9" s="9">
        <f t="shared" ref="M9" si="7">I9*K9</f>
        <v>0</v>
      </c>
    </row>
    <row r="10" spans="1:16" s="10" customFormat="1" ht="120" customHeight="1" x14ac:dyDescent="0.25">
      <c r="A10" s="84" t="s">
        <v>337</v>
      </c>
      <c r="B10" s="22"/>
      <c r="C10" s="63" t="s">
        <v>338</v>
      </c>
      <c r="D10" s="7">
        <f>$J$10*D1</f>
        <v>0</v>
      </c>
      <c r="E10" s="7">
        <f>$J$10*E1</f>
        <v>0</v>
      </c>
      <c r="F10" s="7">
        <f>$J$10*F1</f>
        <v>0</v>
      </c>
      <c r="G10" s="7">
        <f>$J$10*G1</f>
        <v>0</v>
      </c>
      <c r="H10" s="7">
        <f>$J$10*H1</f>
        <v>0</v>
      </c>
      <c r="I10" s="7">
        <f>SUM(D10:H10)</f>
        <v>0</v>
      </c>
      <c r="J10" s="7"/>
      <c r="K10" s="3">
        <f>L10/2.2</f>
        <v>270.45454545454544</v>
      </c>
      <c r="L10" s="2">
        <v>595</v>
      </c>
      <c r="M10" s="9">
        <f t="shared" ref="M10:M14" si="8">I10*K10</f>
        <v>0</v>
      </c>
    </row>
    <row r="11" spans="1:16" s="10" customFormat="1" ht="80.099999999999994" customHeight="1" x14ac:dyDescent="0.25">
      <c r="A11" s="174" t="s">
        <v>339</v>
      </c>
      <c r="B11" s="176"/>
      <c r="C11" s="63" t="s">
        <v>340</v>
      </c>
      <c r="D11" s="7">
        <f>$J$11*D1</f>
        <v>0</v>
      </c>
      <c r="E11" s="7">
        <f t="shared" ref="E11:H11" si="9">$J$11*E1</f>
        <v>0</v>
      </c>
      <c r="F11" s="7">
        <f t="shared" si="9"/>
        <v>0</v>
      </c>
      <c r="G11" s="7">
        <f t="shared" si="9"/>
        <v>0</v>
      </c>
      <c r="H11" s="7">
        <f t="shared" si="9"/>
        <v>0</v>
      </c>
      <c r="I11" s="7">
        <f t="shared" ref="I11:I14" si="10">SUM(D11:H11)</f>
        <v>0</v>
      </c>
      <c r="J11" s="7"/>
      <c r="K11" s="3">
        <f t="shared" ref="K11:K14" si="11">L11/2.2</f>
        <v>270.45454545454544</v>
      </c>
      <c r="L11" s="2">
        <v>595</v>
      </c>
      <c r="M11" s="9">
        <f t="shared" si="8"/>
        <v>0</v>
      </c>
    </row>
    <row r="12" spans="1:16" s="10" customFormat="1" ht="80.099999999999994" customHeight="1" x14ac:dyDescent="0.25">
      <c r="A12" s="178"/>
      <c r="B12" s="177"/>
      <c r="C12" s="63" t="s">
        <v>341</v>
      </c>
      <c r="D12" s="7">
        <f>$J$12*D1</f>
        <v>0</v>
      </c>
      <c r="E12" s="7">
        <f t="shared" ref="E12:H12" si="12">$J$12*E1</f>
        <v>0</v>
      </c>
      <c r="F12" s="7">
        <f t="shared" si="12"/>
        <v>0</v>
      </c>
      <c r="G12" s="7">
        <f t="shared" si="12"/>
        <v>0</v>
      </c>
      <c r="H12" s="7">
        <f t="shared" si="12"/>
        <v>0</v>
      </c>
      <c r="I12" s="7">
        <f t="shared" ref="I12" si="13">SUM(D12:H12)</f>
        <v>0</v>
      </c>
      <c r="J12" s="7"/>
      <c r="K12" s="3">
        <f t="shared" ref="K12" si="14">L12/2.2</f>
        <v>270.45454545454544</v>
      </c>
      <c r="L12" s="2">
        <v>595</v>
      </c>
      <c r="M12" s="9">
        <f t="shared" ref="M12" si="15">I12*K12</f>
        <v>0</v>
      </c>
    </row>
    <row r="13" spans="1:16" s="10" customFormat="1" ht="80.099999999999994" customHeight="1" x14ac:dyDescent="0.25">
      <c r="A13" s="178"/>
      <c r="B13" s="177"/>
      <c r="C13" s="63" t="s">
        <v>342</v>
      </c>
      <c r="D13" s="7">
        <f>$J$13*D1</f>
        <v>0</v>
      </c>
      <c r="E13" s="7">
        <f t="shared" ref="E13:H13" si="16">$J$13*E1</f>
        <v>0</v>
      </c>
      <c r="F13" s="7">
        <f t="shared" si="16"/>
        <v>0</v>
      </c>
      <c r="G13" s="7">
        <f t="shared" si="16"/>
        <v>0</v>
      </c>
      <c r="H13" s="7">
        <f t="shared" si="16"/>
        <v>0</v>
      </c>
      <c r="I13" s="7">
        <f t="shared" si="10"/>
        <v>0</v>
      </c>
      <c r="J13" s="7"/>
      <c r="K13" s="3">
        <f t="shared" si="11"/>
        <v>270.45454545454544</v>
      </c>
      <c r="L13" s="2">
        <v>595</v>
      </c>
      <c r="M13" s="9">
        <f t="shared" si="8"/>
        <v>0</v>
      </c>
    </row>
    <row r="14" spans="1:16" s="10" customFormat="1" ht="80.099999999999994" customHeight="1" x14ac:dyDescent="0.25">
      <c r="A14" s="175"/>
      <c r="B14" s="186"/>
      <c r="C14" s="63" t="s">
        <v>206</v>
      </c>
      <c r="D14" s="7">
        <f>$J$14*D1</f>
        <v>0</v>
      </c>
      <c r="E14" s="7">
        <f t="shared" ref="E14:H14" si="17">$J$14*E1</f>
        <v>0</v>
      </c>
      <c r="F14" s="7">
        <f t="shared" si="17"/>
        <v>0</v>
      </c>
      <c r="G14" s="7">
        <f t="shared" si="17"/>
        <v>0</v>
      </c>
      <c r="H14" s="7">
        <f t="shared" si="17"/>
        <v>0</v>
      </c>
      <c r="I14" s="7">
        <f t="shared" si="10"/>
        <v>0</v>
      </c>
      <c r="J14" s="7"/>
      <c r="K14" s="3">
        <f t="shared" si="11"/>
        <v>270.45454545454544</v>
      </c>
      <c r="L14" s="2">
        <v>595</v>
      </c>
      <c r="M14" s="9">
        <f t="shared" si="8"/>
        <v>0</v>
      </c>
    </row>
    <row r="15" spans="1:16" s="10" customFormat="1" ht="80.099999999999994" customHeight="1" x14ac:dyDescent="0.25">
      <c r="A15" s="174" t="s">
        <v>207</v>
      </c>
      <c r="B15" s="176"/>
      <c r="C15" s="63" t="s">
        <v>269</v>
      </c>
      <c r="D15" s="7">
        <f>$J$15*D1</f>
        <v>0</v>
      </c>
      <c r="E15" s="7">
        <f>$J$15*E1</f>
        <v>0</v>
      </c>
      <c r="F15" s="7">
        <f>$J$15*F1</f>
        <v>0</v>
      </c>
      <c r="G15" s="7">
        <f>$J$15*G1</f>
        <v>0</v>
      </c>
      <c r="H15" s="7">
        <f>$J$15*H1</f>
        <v>0</v>
      </c>
      <c r="I15" s="7">
        <f t="shared" si="3"/>
        <v>0</v>
      </c>
      <c r="J15" s="7"/>
      <c r="K15" s="3">
        <f t="shared" si="5"/>
        <v>270.45454545454544</v>
      </c>
      <c r="L15" s="2">
        <v>595</v>
      </c>
      <c r="M15" s="9">
        <f t="shared" si="0"/>
        <v>0</v>
      </c>
    </row>
    <row r="16" spans="1:16" s="10" customFormat="1" ht="80.099999999999994" customHeight="1" x14ac:dyDescent="0.25">
      <c r="A16" s="178"/>
      <c r="B16" s="177"/>
      <c r="C16" s="63" t="s">
        <v>270</v>
      </c>
      <c r="D16" s="7">
        <f>$J$16*D1</f>
        <v>0</v>
      </c>
      <c r="E16" s="7">
        <f>$J$16*E1</f>
        <v>0</v>
      </c>
      <c r="F16" s="7">
        <f>$J$16*F1</f>
        <v>0</v>
      </c>
      <c r="G16" s="7">
        <f>$J$16*G1</f>
        <v>0</v>
      </c>
      <c r="H16" s="7">
        <f>$J$16*H1</f>
        <v>0</v>
      </c>
      <c r="I16" s="7">
        <f t="shared" ref="I16" si="18">SUM(D16:H16)</f>
        <v>0</v>
      </c>
      <c r="J16" s="7"/>
      <c r="K16" s="3">
        <f t="shared" ref="K16" si="19">L16/2.2</f>
        <v>270.45454545454544</v>
      </c>
      <c r="L16" s="2">
        <v>595</v>
      </c>
      <c r="M16" s="9">
        <f t="shared" si="0"/>
        <v>0</v>
      </c>
    </row>
    <row r="17" spans="1:13" s="10" customFormat="1" ht="80.099999999999994" customHeight="1" x14ac:dyDescent="0.25">
      <c r="A17" s="175"/>
      <c r="B17" s="186"/>
      <c r="C17" s="63" t="s">
        <v>206</v>
      </c>
      <c r="D17" s="7">
        <f>$J$17*D1</f>
        <v>0</v>
      </c>
      <c r="E17" s="7">
        <f>$J$17*E1</f>
        <v>0</v>
      </c>
      <c r="F17" s="7">
        <f>$J$17*F1</f>
        <v>0</v>
      </c>
      <c r="G17" s="7">
        <f>$J$17*G1</f>
        <v>0</v>
      </c>
      <c r="H17" s="7">
        <f>$J$17*H1</f>
        <v>0</v>
      </c>
      <c r="I17" s="7">
        <f t="shared" si="3"/>
        <v>0</v>
      </c>
      <c r="J17" s="7"/>
      <c r="K17" s="3">
        <f t="shared" si="5"/>
        <v>270.45454545454544</v>
      </c>
      <c r="L17" s="2">
        <v>595</v>
      </c>
      <c r="M17" s="9">
        <f t="shared" si="0"/>
        <v>0</v>
      </c>
    </row>
    <row r="18" spans="1:13" s="10" customFormat="1" ht="120" customHeight="1" x14ac:dyDescent="0.25">
      <c r="A18" s="56" t="s">
        <v>208</v>
      </c>
      <c r="B18" s="22"/>
      <c r="C18" s="63" t="s">
        <v>271</v>
      </c>
      <c r="D18" s="7">
        <f>$J$18*D1</f>
        <v>0</v>
      </c>
      <c r="E18" s="7">
        <f>$J$18*E1</f>
        <v>0</v>
      </c>
      <c r="F18" s="7">
        <f>$J$18*F1</f>
        <v>0</v>
      </c>
      <c r="G18" s="7">
        <f>$J$18*G1</f>
        <v>0</v>
      </c>
      <c r="H18" s="7">
        <f>$J$18*H1</f>
        <v>0</v>
      </c>
      <c r="I18" s="7">
        <f t="shared" si="3"/>
        <v>0</v>
      </c>
      <c r="J18" s="7"/>
      <c r="K18" s="3">
        <f t="shared" si="5"/>
        <v>315.90909090909088</v>
      </c>
      <c r="L18" s="2">
        <v>695</v>
      </c>
      <c r="M18" s="9">
        <f t="shared" si="0"/>
        <v>0</v>
      </c>
    </row>
    <row r="19" spans="1:13" s="10" customFormat="1" ht="80.099999999999994" customHeight="1" x14ac:dyDescent="0.25">
      <c r="A19" s="187" t="s">
        <v>209</v>
      </c>
      <c r="B19" s="176"/>
      <c r="C19" s="63" t="s">
        <v>210</v>
      </c>
      <c r="D19" s="7">
        <f>$J$19*D1</f>
        <v>0</v>
      </c>
      <c r="E19" s="7">
        <f>$J$19*E1</f>
        <v>0</v>
      </c>
      <c r="F19" s="7">
        <f>$J$19*F1</f>
        <v>0</v>
      </c>
      <c r="G19" s="7">
        <f>$J$19*G1</f>
        <v>0</v>
      </c>
      <c r="H19" s="7">
        <f>$J$19*H1</f>
        <v>0</v>
      </c>
      <c r="I19" s="7">
        <f t="shared" ref="I19:I20" si="20">SUM(D19:H19)</f>
        <v>0</v>
      </c>
      <c r="J19" s="7"/>
      <c r="K19" s="3">
        <f t="shared" ref="K19:K20" si="21">L19/2.2</f>
        <v>497.72727272727269</v>
      </c>
      <c r="L19" s="2">
        <v>1095</v>
      </c>
      <c r="M19" s="9">
        <f t="shared" si="0"/>
        <v>0</v>
      </c>
    </row>
    <row r="20" spans="1:13" s="10" customFormat="1" ht="80.099999999999994" customHeight="1" x14ac:dyDescent="0.25">
      <c r="A20" s="188"/>
      <c r="B20" s="186"/>
      <c r="C20" s="63" t="s">
        <v>243</v>
      </c>
      <c r="D20" s="7">
        <f>$J$20*D1</f>
        <v>0</v>
      </c>
      <c r="E20" s="7">
        <f>$J$20*E1</f>
        <v>0</v>
      </c>
      <c r="F20" s="7">
        <f>$J$20*F1</f>
        <v>0</v>
      </c>
      <c r="G20" s="7">
        <f>$J$20*G1</f>
        <v>0</v>
      </c>
      <c r="H20" s="7">
        <f>$J$20*H1</f>
        <v>0</v>
      </c>
      <c r="I20" s="7">
        <f t="shared" si="20"/>
        <v>0</v>
      </c>
      <c r="J20" s="7"/>
      <c r="K20" s="3">
        <f t="shared" si="21"/>
        <v>497.72727272727269</v>
      </c>
      <c r="L20" s="2">
        <v>1095</v>
      </c>
      <c r="M20" s="9">
        <f t="shared" si="0"/>
        <v>0</v>
      </c>
    </row>
    <row r="21" spans="1:13" s="10" customFormat="1" ht="120" customHeight="1" x14ac:dyDescent="0.25">
      <c r="A21" s="56" t="s">
        <v>211</v>
      </c>
      <c r="B21" s="22"/>
      <c r="C21" s="63" t="s">
        <v>212</v>
      </c>
      <c r="D21" s="7">
        <f>$J$21*D1</f>
        <v>0</v>
      </c>
      <c r="E21" s="7">
        <f>$J$21*E1</f>
        <v>0</v>
      </c>
      <c r="F21" s="7">
        <f>$J$21*F1</f>
        <v>0</v>
      </c>
      <c r="G21" s="7">
        <f>$J$21*G1</f>
        <v>0</v>
      </c>
      <c r="H21" s="7">
        <f>$J$21*H1</f>
        <v>0</v>
      </c>
      <c r="I21" s="7">
        <f t="shared" si="3"/>
        <v>0</v>
      </c>
      <c r="J21" s="7"/>
      <c r="K21" s="3">
        <f t="shared" si="5"/>
        <v>270.45454545454544</v>
      </c>
      <c r="L21" s="2">
        <v>595</v>
      </c>
      <c r="M21" s="9">
        <f t="shared" si="0"/>
        <v>0</v>
      </c>
    </row>
    <row r="22" spans="1:13" s="10" customFormat="1" ht="120" customHeight="1" x14ac:dyDescent="0.25">
      <c r="A22" s="88" t="s">
        <v>213</v>
      </c>
      <c r="B22" s="122" t="s">
        <v>296</v>
      </c>
      <c r="C22" s="63" t="s">
        <v>206</v>
      </c>
      <c r="D22" s="7">
        <f>J22*D1</f>
        <v>0</v>
      </c>
      <c r="E22" s="7">
        <f>J22*E1</f>
        <v>0</v>
      </c>
      <c r="F22" s="7">
        <f>J22*F1</f>
        <v>0</v>
      </c>
      <c r="G22" s="7">
        <f>J22*H1</f>
        <v>0</v>
      </c>
      <c r="H22" s="7"/>
      <c r="I22" s="7">
        <f t="shared" si="3"/>
        <v>0</v>
      </c>
      <c r="J22" s="7"/>
      <c r="K22" s="3">
        <f t="shared" si="5"/>
        <v>588.63636363636363</v>
      </c>
      <c r="L22" s="2">
        <v>1295</v>
      </c>
      <c r="M22" s="9">
        <f t="shared" si="0"/>
        <v>0</v>
      </c>
    </row>
    <row r="23" spans="1:13" s="14" customFormat="1" x14ac:dyDescent="0.25">
      <c r="A23" s="15"/>
      <c r="B23" s="16"/>
      <c r="C23" s="15"/>
      <c r="D23" s="17">
        <f>SUM(D5:D22)</f>
        <v>0</v>
      </c>
      <c r="E23" s="17">
        <f t="shared" ref="E23:I23" si="22">SUM(E5:E22)</f>
        <v>0</v>
      </c>
      <c r="F23" s="17">
        <f t="shared" si="22"/>
        <v>0</v>
      </c>
      <c r="G23" s="17">
        <f t="shared" si="22"/>
        <v>0</v>
      </c>
      <c r="H23" s="17">
        <f t="shared" si="22"/>
        <v>0</v>
      </c>
      <c r="I23" s="17">
        <f t="shared" si="22"/>
        <v>0</v>
      </c>
      <c r="J23" s="17"/>
      <c r="K23" s="15"/>
      <c r="L23" s="17"/>
      <c r="M23" s="51">
        <f>SUM(M5:M22)</f>
        <v>0</v>
      </c>
    </row>
  </sheetData>
  <sheetProtection sheet="1" formatCells="0" formatColumns="0" formatRows="0" insertColumns="0" insertRows="0" insertHyperlinks="0" deleteColumns="0" deleteRows="0" sort="0" autoFilter="0" pivotTables="0"/>
  <protectedRanges>
    <protectedRange sqref="J5:J22" name="GRADE"/>
  </protectedRanges>
  <mergeCells count="18">
    <mergeCell ref="A11:A14"/>
    <mergeCell ref="B11:B14"/>
    <mergeCell ref="A1:C1"/>
    <mergeCell ref="A19:A20"/>
    <mergeCell ref="B19:B20"/>
    <mergeCell ref="A15:A17"/>
    <mergeCell ref="A7:A8"/>
    <mergeCell ref="B15:B17"/>
    <mergeCell ref="B7:B8"/>
    <mergeCell ref="M2:M4"/>
    <mergeCell ref="A2:A4"/>
    <mergeCell ref="B2:B4"/>
    <mergeCell ref="C2:C4"/>
    <mergeCell ref="D2:H2"/>
    <mergeCell ref="I2:I4"/>
    <mergeCell ref="K2:K4"/>
    <mergeCell ref="L2:L4"/>
    <mergeCell ref="J2:J4"/>
  </mergeCells>
  <pageMargins left="0.511811024" right="0.511811024" top="0.78740157499999996" bottom="0.78740157499999996" header="0.31496062000000002" footer="0.31496062000000002"/>
  <pageSetup paperSize="9" orientation="portrait" horizontalDpi="4294967294" verticalDpi="4294967294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M8"/>
  <sheetViews>
    <sheetView showGridLines="0" zoomScale="90" zoomScaleNormal="90" workbookViewId="0">
      <pane ySplit="4" topLeftCell="A5" activePane="bottomLeft" state="frozen"/>
      <selection pane="bottomLeft" activeCell="I5" sqref="I5"/>
    </sheetView>
  </sheetViews>
  <sheetFormatPr defaultRowHeight="15" x14ac:dyDescent="0.25"/>
  <cols>
    <col min="1" max="1" width="19.140625" style="5" customWidth="1"/>
    <col min="2" max="2" width="33.7109375" style="6" customWidth="1"/>
    <col min="3" max="3" width="25.5703125" style="5" bestFit="1" customWidth="1"/>
    <col min="4" max="7" width="5.7109375" style="5" customWidth="1"/>
    <col min="8" max="8" width="9.140625" style="5" bestFit="1" customWidth="1"/>
    <col min="9" max="9" width="9.140625" style="5" customWidth="1"/>
    <col min="10" max="10" width="12.140625" style="5" bestFit="1" customWidth="1"/>
    <col min="11" max="11" width="12.7109375" style="5" bestFit="1" customWidth="1"/>
    <col min="12" max="12" width="19.7109375" style="5" bestFit="1" customWidth="1"/>
    <col min="13" max="13" width="18.140625" style="5" customWidth="1"/>
    <col min="14" max="16384" width="9.140625" style="5"/>
  </cols>
  <sheetData>
    <row r="1" spans="1:13" x14ac:dyDescent="0.25">
      <c r="A1" s="196" t="s">
        <v>284</v>
      </c>
      <c r="B1" s="197"/>
      <c r="C1" s="197"/>
      <c r="D1" s="120">
        <v>1</v>
      </c>
      <c r="E1" s="120">
        <v>2</v>
      </c>
      <c r="F1" s="120">
        <v>2</v>
      </c>
      <c r="G1" s="120">
        <v>1</v>
      </c>
      <c r="H1" s="121"/>
      <c r="I1" s="121"/>
      <c r="J1" s="121"/>
      <c r="K1" s="121"/>
      <c r="L1" s="121"/>
    </row>
    <row r="2" spans="1:13" s="12" customFormat="1" ht="15" customHeight="1" x14ac:dyDescent="0.25">
      <c r="A2" s="204" t="s">
        <v>1</v>
      </c>
      <c r="B2" s="207" t="s">
        <v>2</v>
      </c>
      <c r="C2" s="210" t="s">
        <v>16</v>
      </c>
      <c r="D2" s="213" t="s">
        <v>4</v>
      </c>
      <c r="E2" s="214"/>
      <c r="F2" s="214"/>
      <c r="G2" s="215"/>
      <c r="H2" s="216" t="s">
        <v>5</v>
      </c>
      <c r="I2" s="216" t="s">
        <v>283</v>
      </c>
      <c r="J2" s="198" t="s">
        <v>6</v>
      </c>
      <c r="K2" s="198" t="s">
        <v>7</v>
      </c>
      <c r="L2" s="201" t="s">
        <v>0</v>
      </c>
      <c r="M2" s="11"/>
    </row>
    <row r="3" spans="1:13" s="12" customFormat="1" ht="15" customHeight="1" x14ac:dyDescent="0.25">
      <c r="A3" s="205"/>
      <c r="B3" s="208"/>
      <c r="C3" s="211"/>
      <c r="D3" s="13">
        <v>35</v>
      </c>
      <c r="E3" s="13">
        <v>36</v>
      </c>
      <c r="F3" s="13">
        <v>37</v>
      </c>
      <c r="G3" s="13">
        <v>38</v>
      </c>
      <c r="H3" s="217"/>
      <c r="I3" s="217"/>
      <c r="J3" s="199"/>
      <c r="K3" s="199"/>
      <c r="L3" s="202"/>
      <c r="M3" s="11"/>
    </row>
    <row r="4" spans="1:13" s="12" customFormat="1" x14ac:dyDescent="0.25">
      <c r="A4" s="206"/>
      <c r="B4" s="209"/>
      <c r="C4" s="212"/>
      <c r="D4" s="13">
        <v>37</v>
      </c>
      <c r="E4" s="13">
        <v>38</v>
      </c>
      <c r="F4" s="13">
        <v>39</v>
      </c>
      <c r="G4" s="13">
        <v>10</v>
      </c>
      <c r="H4" s="218"/>
      <c r="I4" s="218"/>
      <c r="J4" s="200"/>
      <c r="K4" s="200"/>
      <c r="L4" s="203"/>
      <c r="M4" s="11"/>
    </row>
    <row r="5" spans="1:13" s="10" customFormat="1" ht="120" customHeight="1" x14ac:dyDescent="0.25">
      <c r="A5" s="21" t="s">
        <v>214</v>
      </c>
      <c r="B5" s="22"/>
      <c r="C5" s="63" t="s">
        <v>201</v>
      </c>
      <c r="D5" s="7">
        <f>$I$5*D1</f>
        <v>0</v>
      </c>
      <c r="E5" s="7">
        <f t="shared" ref="E5:G5" si="0">$I$5*E1</f>
        <v>0</v>
      </c>
      <c r="F5" s="7">
        <f t="shared" si="0"/>
        <v>0</v>
      </c>
      <c r="G5" s="7">
        <f t="shared" si="0"/>
        <v>0</v>
      </c>
      <c r="H5" s="7">
        <f>SUM(D5:G5)</f>
        <v>0</v>
      </c>
      <c r="I5" s="7"/>
      <c r="J5" s="3">
        <f>K5/2.2</f>
        <v>224.99999999999997</v>
      </c>
      <c r="K5" s="2">
        <v>495</v>
      </c>
      <c r="L5" s="9">
        <f>H5*J5</f>
        <v>0</v>
      </c>
    </row>
    <row r="6" spans="1:13" s="10" customFormat="1" ht="80.099999999999994" customHeight="1" x14ac:dyDescent="0.25">
      <c r="A6" s="174" t="s">
        <v>215</v>
      </c>
      <c r="B6" s="176"/>
      <c r="C6" s="59" t="s">
        <v>216</v>
      </c>
      <c r="D6" s="7">
        <f>$I$6*D1</f>
        <v>0</v>
      </c>
      <c r="E6" s="7">
        <f t="shared" ref="E6:G6" si="1">$I$6*E1</f>
        <v>0</v>
      </c>
      <c r="F6" s="7">
        <f t="shared" si="1"/>
        <v>0</v>
      </c>
      <c r="G6" s="7">
        <f t="shared" si="1"/>
        <v>0</v>
      </c>
      <c r="H6" s="7">
        <f>SUM(D6:G6)</f>
        <v>0</v>
      </c>
      <c r="I6" s="7"/>
      <c r="J6" s="3">
        <f>K6/2.2</f>
        <v>452.27272727272725</v>
      </c>
      <c r="K6" s="2">
        <v>995</v>
      </c>
      <c r="L6" s="9">
        <f>H6*J6</f>
        <v>0</v>
      </c>
    </row>
    <row r="7" spans="1:13" s="10" customFormat="1" ht="80.099999999999994" customHeight="1" x14ac:dyDescent="0.25">
      <c r="A7" s="175"/>
      <c r="B7" s="186"/>
      <c r="C7" s="59" t="s">
        <v>210</v>
      </c>
      <c r="D7" s="7">
        <f>$I$7*D1</f>
        <v>0</v>
      </c>
      <c r="E7" s="7">
        <f t="shared" ref="E7:G7" si="2">$I$7*E1</f>
        <v>0</v>
      </c>
      <c r="F7" s="7">
        <f t="shared" si="2"/>
        <v>0</v>
      </c>
      <c r="G7" s="7">
        <f t="shared" si="2"/>
        <v>0</v>
      </c>
      <c r="H7" s="7">
        <f>SUM(D7:G7)</f>
        <v>0</v>
      </c>
      <c r="I7" s="7"/>
      <c r="J7" s="3">
        <f t="shared" ref="J7" si="3">K7/2.2</f>
        <v>452.27272727272725</v>
      </c>
      <c r="K7" s="2">
        <v>995</v>
      </c>
      <c r="L7" s="9">
        <f>H7*J7</f>
        <v>0</v>
      </c>
    </row>
    <row r="8" spans="1:13" s="14" customFormat="1" x14ac:dyDescent="0.25">
      <c r="A8" s="15"/>
      <c r="B8" s="16"/>
      <c r="C8" s="15"/>
      <c r="D8" s="17">
        <f>SUM(D5:D7)</f>
        <v>0</v>
      </c>
      <c r="E8" s="17">
        <f>SUM(E5:E7)</f>
        <v>0</v>
      </c>
      <c r="F8" s="17">
        <f>SUM(F5:F7)</f>
        <v>0</v>
      </c>
      <c r="G8" s="17">
        <f>SUM(G5:G7)</f>
        <v>0</v>
      </c>
      <c r="H8" s="17">
        <f>SUM(H5:H7)</f>
        <v>0</v>
      </c>
      <c r="I8" s="17"/>
      <c r="J8" s="15"/>
      <c r="K8" s="17"/>
      <c r="L8" s="51">
        <f>SUM(L5:L7)</f>
        <v>0</v>
      </c>
    </row>
  </sheetData>
  <sheetProtection sheet="1" formatCells="0" formatColumns="0" formatRows="0" insertColumns="0" insertRows="0" insertHyperlinks="0" deleteColumns="0" deleteRows="0" sort="0" autoFilter="0" pivotTables="0"/>
  <protectedRanges>
    <protectedRange sqref="I5:I7" name="GRADE"/>
  </protectedRanges>
  <mergeCells count="12">
    <mergeCell ref="A1:C1"/>
    <mergeCell ref="K2:K4"/>
    <mergeCell ref="L2:L4"/>
    <mergeCell ref="A6:A7"/>
    <mergeCell ref="B6:B7"/>
    <mergeCell ref="A2:A4"/>
    <mergeCell ref="B2:B4"/>
    <mergeCell ref="C2:C4"/>
    <mergeCell ref="D2:G2"/>
    <mergeCell ref="H2:H4"/>
    <mergeCell ref="J2:J4"/>
    <mergeCell ref="I2:I4"/>
  </mergeCells>
  <pageMargins left="0.511811024" right="0.511811024" top="0.78740157499999996" bottom="0.78740157499999996" header="0.31496062000000002" footer="0.31496062000000002"/>
  <pageSetup paperSize="9" orientation="portrait" horizontalDpi="4294967294" verticalDpi="4294967294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I7"/>
  <sheetViews>
    <sheetView showGridLines="0" workbookViewId="0">
      <pane ySplit="2" topLeftCell="A3" activePane="bottomLeft" state="frozen"/>
      <selection pane="bottomLeft" activeCell="D5" sqref="D5"/>
    </sheetView>
  </sheetViews>
  <sheetFormatPr defaultRowHeight="15" x14ac:dyDescent="0.25"/>
  <cols>
    <col min="1" max="1" width="19.140625" style="5" customWidth="1"/>
    <col min="2" max="2" width="30.28515625" style="6" customWidth="1"/>
    <col min="3" max="3" width="19" style="5" bestFit="1" customWidth="1"/>
    <col min="4" max="4" width="10.5703125" style="5" bestFit="1" customWidth="1"/>
    <col min="5" max="5" width="15.42578125" style="5" bestFit="1" customWidth="1"/>
    <col min="6" max="6" width="14.85546875" style="43" customWidth="1"/>
    <col min="7" max="7" width="13.140625" style="43" customWidth="1"/>
    <col min="8" max="8" width="19.7109375" style="5" bestFit="1" customWidth="1"/>
    <col min="9" max="9" width="18.140625" style="5" customWidth="1"/>
    <col min="10" max="16384" width="9.140625" style="5"/>
  </cols>
  <sheetData>
    <row r="1" spans="1:9" s="12" customFormat="1" ht="15" customHeight="1" x14ac:dyDescent="0.25">
      <c r="A1" s="169" t="s">
        <v>1</v>
      </c>
      <c r="B1" s="170" t="s">
        <v>2</v>
      </c>
      <c r="C1" s="171" t="s">
        <v>16</v>
      </c>
      <c r="D1" s="73" t="s">
        <v>29</v>
      </c>
      <c r="E1" s="219" t="s">
        <v>5</v>
      </c>
      <c r="F1" s="44" t="s">
        <v>32</v>
      </c>
      <c r="G1" s="44" t="s">
        <v>34</v>
      </c>
      <c r="H1" s="168" t="s">
        <v>0</v>
      </c>
      <c r="I1" s="11"/>
    </row>
    <row r="2" spans="1:9" s="12" customFormat="1" ht="15" customHeight="1" x14ac:dyDescent="0.25">
      <c r="A2" s="169"/>
      <c r="B2" s="170"/>
      <c r="C2" s="171"/>
      <c r="D2" s="39" t="s">
        <v>31</v>
      </c>
      <c r="E2" s="219"/>
      <c r="F2" s="45" t="s">
        <v>33</v>
      </c>
      <c r="G2" s="45" t="s">
        <v>35</v>
      </c>
      <c r="H2" s="168"/>
      <c r="I2" s="11"/>
    </row>
    <row r="3" spans="1:9" s="10" customFormat="1" ht="80.099999999999994" customHeight="1" x14ac:dyDescent="0.25">
      <c r="A3" s="174" t="s">
        <v>227</v>
      </c>
      <c r="B3" s="176"/>
      <c r="C3" s="20" t="s">
        <v>137</v>
      </c>
      <c r="D3" s="20"/>
      <c r="E3" s="7">
        <f>D3</f>
        <v>0</v>
      </c>
      <c r="F3" s="3">
        <f>G3/2.2</f>
        <v>134.09090909090909</v>
      </c>
      <c r="G3" s="41">
        <v>295</v>
      </c>
      <c r="H3" s="9">
        <f>E3*F3</f>
        <v>0</v>
      </c>
    </row>
    <row r="4" spans="1:9" s="10" customFormat="1" ht="80.099999999999994" customHeight="1" x14ac:dyDescent="0.25">
      <c r="A4" s="175"/>
      <c r="B4" s="177"/>
      <c r="C4" s="20" t="s">
        <v>139</v>
      </c>
      <c r="D4" s="20"/>
      <c r="E4" s="7">
        <f t="shared" ref="E4:E6" si="0">D4</f>
        <v>0</v>
      </c>
      <c r="F4" s="3">
        <f>G4/2.2</f>
        <v>134.09090909090909</v>
      </c>
      <c r="G4" s="41">
        <v>295</v>
      </c>
      <c r="H4" s="9">
        <f>E4*F4</f>
        <v>0</v>
      </c>
    </row>
    <row r="5" spans="1:9" s="10" customFormat="1" ht="99.95" customHeight="1" x14ac:dyDescent="0.25">
      <c r="A5" s="174" t="s">
        <v>228</v>
      </c>
      <c r="B5" s="176"/>
      <c r="C5" s="20" t="s">
        <v>137</v>
      </c>
      <c r="D5" s="20"/>
      <c r="E5" s="7">
        <f t="shared" si="0"/>
        <v>0</v>
      </c>
      <c r="F5" s="3">
        <f t="shared" ref="F5:F6" si="1">G5/2.2</f>
        <v>115.90909090909091</v>
      </c>
      <c r="G5" s="41">
        <v>255</v>
      </c>
      <c r="H5" s="9">
        <f>E5*F5</f>
        <v>0</v>
      </c>
    </row>
    <row r="6" spans="1:9" s="10" customFormat="1" ht="99.95" customHeight="1" x14ac:dyDescent="0.25">
      <c r="A6" s="175"/>
      <c r="B6" s="186"/>
      <c r="C6" s="20" t="s">
        <v>139</v>
      </c>
      <c r="D6" s="20"/>
      <c r="E6" s="7">
        <f t="shared" si="0"/>
        <v>0</v>
      </c>
      <c r="F6" s="3">
        <f t="shared" si="1"/>
        <v>115.90909090909091</v>
      </c>
      <c r="G6" s="41">
        <v>255</v>
      </c>
      <c r="H6" s="9">
        <f>E6*F6</f>
        <v>0</v>
      </c>
    </row>
    <row r="7" spans="1:9" s="14" customFormat="1" x14ac:dyDescent="0.25">
      <c r="A7" s="15"/>
      <c r="B7" s="16"/>
      <c r="C7" s="15"/>
      <c r="D7" s="17">
        <f>SUM(D3:D6)</f>
        <v>0</v>
      </c>
      <c r="E7" s="17">
        <f>SUM(E3:E6)</f>
        <v>0</v>
      </c>
      <c r="F7" s="42"/>
      <c r="G7" s="18"/>
      <c r="H7" s="18">
        <f>SUM(H3:H6)</f>
        <v>0</v>
      </c>
    </row>
  </sheetData>
  <mergeCells count="9">
    <mergeCell ref="A5:A6"/>
    <mergeCell ref="B5:B6"/>
    <mergeCell ref="H1:H2"/>
    <mergeCell ref="A3:A4"/>
    <mergeCell ref="B3:B4"/>
    <mergeCell ref="A1:A2"/>
    <mergeCell ref="B1:B2"/>
    <mergeCell ref="C1:C2"/>
    <mergeCell ref="E1:E2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O18"/>
  <sheetViews>
    <sheetView showGridLines="0" workbookViewId="0">
      <pane ySplit="2" topLeftCell="A3" activePane="bottomLeft" state="frozen"/>
      <selection pane="bottomLeft" activeCell="C21" sqref="C21"/>
    </sheetView>
  </sheetViews>
  <sheetFormatPr defaultRowHeight="15" x14ac:dyDescent="0.25"/>
  <cols>
    <col min="1" max="1" width="19.140625" style="5" customWidth="1"/>
    <col min="2" max="2" width="30.28515625" style="6" customWidth="1"/>
    <col min="3" max="3" width="22.85546875" style="5" bestFit="1" customWidth="1"/>
    <col min="4" max="10" width="5.7109375" style="5" customWidth="1"/>
    <col min="11" max="11" width="9.140625" style="5" bestFit="1" customWidth="1"/>
    <col min="12" max="12" width="12.140625" style="5" bestFit="1" customWidth="1"/>
    <col min="13" max="13" width="12.7109375" style="5" bestFit="1" customWidth="1"/>
    <col min="14" max="14" width="14.5703125" style="5" customWidth="1"/>
    <col min="15" max="15" width="19.85546875" style="5" bestFit="1" customWidth="1"/>
    <col min="16" max="16384" width="9.140625" style="5"/>
  </cols>
  <sheetData>
    <row r="1" spans="1:15" s="12" customFormat="1" ht="15" customHeight="1" x14ac:dyDescent="0.25">
      <c r="A1" s="169" t="s">
        <v>1</v>
      </c>
      <c r="B1" s="170" t="s">
        <v>2</v>
      </c>
      <c r="C1" s="171" t="s">
        <v>16</v>
      </c>
      <c r="D1" s="172" t="s">
        <v>4</v>
      </c>
      <c r="E1" s="172"/>
      <c r="F1" s="172"/>
      <c r="G1" s="172"/>
      <c r="H1" s="172"/>
      <c r="I1" s="172"/>
      <c r="J1" s="172"/>
      <c r="K1" s="173" t="s">
        <v>5</v>
      </c>
      <c r="L1" s="166" t="s">
        <v>6</v>
      </c>
      <c r="M1" s="167" t="s">
        <v>7</v>
      </c>
      <c r="N1" s="168" t="s">
        <v>0</v>
      </c>
      <c r="O1" s="11"/>
    </row>
    <row r="2" spans="1:15" s="12" customFormat="1" ht="15" customHeight="1" x14ac:dyDescent="0.25">
      <c r="A2" s="169"/>
      <c r="B2" s="170"/>
      <c r="C2" s="171"/>
      <c r="D2" s="13">
        <v>85</v>
      </c>
      <c r="E2" s="13">
        <v>90</v>
      </c>
      <c r="F2" s="13">
        <v>95</v>
      </c>
      <c r="G2" s="13">
        <v>100</v>
      </c>
      <c r="H2" s="13">
        <v>105</v>
      </c>
      <c r="I2" s="13">
        <v>110</v>
      </c>
      <c r="J2" s="13" t="s">
        <v>36</v>
      </c>
      <c r="K2" s="173"/>
      <c r="L2" s="166"/>
      <c r="M2" s="167"/>
      <c r="N2" s="168"/>
      <c r="O2" s="11"/>
    </row>
    <row r="3" spans="1:15" s="10" customFormat="1" ht="80.099999999999994" customHeight="1" x14ac:dyDescent="0.25">
      <c r="A3" s="221" t="s">
        <v>229</v>
      </c>
      <c r="B3" s="176"/>
      <c r="C3" s="20" t="s">
        <v>272</v>
      </c>
      <c r="D3" s="115"/>
      <c r="E3" s="7"/>
      <c r="F3" s="7"/>
      <c r="G3" s="7"/>
      <c r="H3" s="7"/>
      <c r="I3" s="115"/>
      <c r="J3" s="115"/>
      <c r="K3" s="7">
        <f>SUM(D3:J3)</f>
        <v>0</v>
      </c>
      <c r="L3" s="3">
        <f t="shared" ref="L3:L12" si="0">M3/2.2</f>
        <v>161.36363636363635</v>
      </c>
      <c r="M3" s="2">
        <v>355</v>
      </c>
      <c r="N3" s="9">
        <f t="shared" ref="N3:N17" si="1">K3*L3</f>
        <v>0</v>
      </c>
    </row>
    <row r="4" spans="1:15" s="10" customFormat="1" ht="80.099999999999994" customHeight="1" x14ac:dyDescent="0.25">
      <c r="A4" s="222"/>
      <c r="B4" s="186"/>
      <c r="C4" s="20" t="s">
        <v>206</v>
      </c>
      <c r="D4" s="115"/>
      <c r="E4" s="7"/>
      <c r="F4" s="7"/>
      <c r="G4" s="7"/>
      <c r="H4" s="7"/>
      <c r="I4" s="115"/>
      <c r="J4" s="115"/>
      <c r="K4" s="7">
        <f t="shared" ref="K4:K11" si="2">SUM(D4:J4)</f>
        <v>0</v>
      </c>
      <c r="L4" s="3">
        <f t="shared" si="0"/>
        <v>161.36363636363635</v>
      </c>
      <c r="M4" s="2">
        <v>355</v>
      </c>
      <c r="N4" s="9">
        <f t="shared" si="1"/>
        <v>0</v>
      </c>
    </row>
    <row r="5" spans="1:15" s="10" customFormat="1" ht="80.099999999999994" customHeight="1" x14ac:dyDescent="0.25">
      <c r="A5" s="221" t="s">
        <v>231</v>
      </c>
      <c r="B5" s="176"/>
      <c r="C5" s="20" t="s">
        <v>263</v>
      </c>
      <c r="D5" s="115"/>
      <c r="E5" s="7"/>
      <c r="F5" s="7"/>
      <c r="G5" s="7"/>
      <c r="H5" s="7"/>
      <c r="I5" s="115"/>
      <c r="J5" s="115"/>
      <c r="K5" s="7">
        <f>SUM(D5:J5)</f>
        <v>0</v>
      </c>
      <c r="L5" s="3">
        <f t="shared" ref="L5:L6" si="3">M5/2.2</f>
        <v>134.09090909090909</v>
      </c>
      <c r="M5" s="2">
        <v>295</v>
      </c>
      <c r="N5" s="9">
        <f t="shared" si="1"/>
        <v>0</v>
      </c>
    </row>
    <row r="6" spans="1:15" s="10" customFormat="1" ht="80.099999999999994" customHeight="1" x14ac:dyDescent="0.25">
      <c r="A6" s="222"/>
      <c r="B6" s="186"/>
      <c r="C6" s="20" t="s">
        <v>264</v>
      </c>
      <c r="D6" s="115"/>
      <c r="E6" s="7"/>
      <c r="F6" s="7"/>
      <c r="G6" s="7"/>
      <c r="H6" s="7"/>
      <c r="I6" s="115"/>
      <c r="J6" s="115"/>
      <c r="K6" s="7">
        <f t="shared" ref="K6" si="4">SUM(D6:J6)</f>
        <v>0</v>
      </c>
      <c r="L6" s="3">
        <f t="shared" si="3"/>
        <v>134.09090909090909</v>
      </c>
      <c r="M6" s="2">
        <v>295</v>
      </c>
      <c r="N6" s="9">
        <f t="shared" si="1"/>
        <v>0</v>
      </c>
    </row>
    <row r="7" spans="1:15" s="10" customFormat="1" ht="99.95" customHeight="1" x14ac:dyDescent="0.25">
      <c r="A7" s="149" t="s">
        <v>327</v>
      </c>
      <c r="B7" s="8"/>
      <c r="C7" s="20" t="s">
        <v>206</v>
      </c>
      <c r="D7" s="115"/>
      <c r="E7" s="7"/>
      <c r="F7" s="7"/>
      <c r="G7" s="7"/>
      <c r="H7" s="7"/>
      <c r="I7" s="115"/>
      <c r="J7" s="115"/>
      <c r="K7" s="7">
        <f>SUM(D7:J7)</f>
        <v>0</v>
      </c>
      <c r="L7" s="3">
        <f t="shared" ref="L7:L8" si="5">M7/2.2</f>
        <v>147.72727272727272</v>
      </c>
      <c r="M7" s="2">
        <v>325</v>
      </c>
      <c r="N7" s="9">
        <f t="shared" ref="N7:N8" si="6">K7*L7</f>
        <v>0</v>
      </c>
    </row>
    <row r="8" spans="1:15" s="10" customFormat="1" ht="99.95" customHeight="1" x14ac:dyDescent="0.25">
      <c r="A8" s="149" t="s">
        <v>330</v>
      </c>
      <c r="B8" s="150" t="s">
        <v>328</v>
      </c>
      <c r="C8" s="20" t="s">
        <v>329</v>
      </c>
      <c r="D8" s="115"/>
      <c r="E8" s="7"/>
      <c r="F8" s="7"/>
      <c r="G8" s="7"/>
      <c r="H8" s="7"/>
      <c r="I8" s="115"/>
      <c r="J8" s="115"/>
      <c r="K8" s="7">
        <f>SUM(D8:J8)</f>
        <v>0</v>
      </c>
      <c r="L8" s="3">
        <f t="shared" si="5"/>
        <v>170.45454545454544</v>
      </c>
      <c r="M8" s="2">
        <v>375</v>
      </c>
      <c r="N8" s="9">
        <f t="shared" si="6"/>
        <v>0</v>
      </c>
    </row>
    <row r="9" spans="1:15" s="10" customFormat="1" ht="99.95" customHeight="1" x14ac:dyDescent="0.25">
      <c r="A9" s="149" t="s">
        <v>331</v>
      </c>
      <c r="B9" s="8"/>
      <c r="C9" s="20" t="s">
        <v>206</v>
      </c>
      <c r="D9" s="115"/>
      <c r="E9" s="7"/>
      <c r="F9" s="7"/>
      <c r="G9" s="7"/>
      <c r="H9" s="7"/>
      <c r="I9" s="115"/>
      <c r="J9" s="115"/>
      <c r="K9" s="7">
        <f>SUM(D9:J9)</f>
        <v>0</v>
      </c>
      <c r="L9" s="3">
        <f t="shared" ref="L9" si="7">M9/2.2</f>
        <v>206.81818181818181</v>
      </c>
      <c r="M9" s="2">
        <v>455</v>
      </c>
      <c r="N9" s="9">
        <f t="shared" ref="N9" si="8">K9*L9</f>
        <v>0</v>
      </c>
    </row>
    <row r="10" spans="1:15" s="10" customFormat="1" ht="80.099999999999994" customHeight="1" x14ac:dyDescent="0.25">
      <c r="A10" s="174" t="s">
        <v>230</v>
      </c>
      <c r="B10" s="176"/>
      <c r="C10" s="20" t="s">
        <v>261</v>
      </c>
      <c r="D10" s="115"/>
      <c r="E10" s="115"/>
      <c r="F10" s="115"/>
      <c r="G10" s="115"/>
      <c r="H10" s="115"/>
      <c r="I10" s="115"/>
      <c r="J10" s="7"/>
      <c r="K10" s="7">
        <f t="shared" si="2"/>
        <v>0</v>
      </c>
      <c r="L10" s="3">
        <f t="shared" ref="L10" si="9">M10/2.2</f>
        <v>56.818181818181813</v>
      </c>
      <c r="M10" s="2">
        <v>125</v>
      </c>
      <c r="N10" s="9">
        <f t="shared" si="1"/>
        <v>0</v>
      </c>
    </row>
    <row r="11" spans="1:15" s="10" customFormat="1" ht="80.099999999999994" customHeight="1" x14ac:dyDescent="0.25">
      <c r="A11" s="175"/>
      <c r="B11" s="186"/>
      <c r="C11" s="20" t="s">
        <v>262</v>
      </c>
      <c r="D11" s="115"/>
      <c r="E11" s="115"/>
      <c r="F11" s="115"/>
      <c r="G11" s="115"/>
      <c r="H11" s="115"/>
      <c r="I11" s="115"/>
      <c r="J11" s="7"/>
      <c r="K11" s="7">
        <f t="shared" si="2"/>
        <v>0</v>
      </c>
      <c r="L11" s="3">
        <f t="shared" si="0"/>
        <v>56.818181818181813</v>
      </c>
      <c r="M11" s="2">
        <v>125</v>
      </c>
      <c r="N11" s="9">
        <f t="shared" si="1"/>
        <v>0</v>
      </c>
    </row>
    <row r="12" spans="1:15" s="10" customFormat="1" ht="99.95" customHeight="1" x14ac:dyDescent="0.25">
      <c r="A12" s="187" t="s">
        <v>232</v>
      </c>
      <c r="B12" s="189"/>
      <c r="C12" s="62" t="s">
        <v>265</v>
      </c>
      <c r="D12" s="112"/>
      <c r="E12" s="112"/>
      <c r="F12" s="112"/>
      <c r="G12" s="112"/>
      <c r="H12" s="112"/>
      <c r="I12" s="112"/>
      <c r="J12" s="7"/>
      <c r="K12" s="7">
        <f t="shared" ref="K12:K17" si="10">SUM(D12:J12)</f>
        <v>0</v>
      </c>
      <c r="L12" s="3">
        <f t="shared" si="0"/>
        <v>193.18181818181816</v>
      </c>
      <c r="M12" s="2">
        <v>425</v>
      </c>
      <c r="N12" s="9">
        <f t="shared" si="1"/>
        <v>0</v>
      </c>
      <c r="O12" s="50"/>
    </row>
    <row r="13" spans="1:15" s="10" customFormat="1" ht="99.95" customHeight="1" x14ac:dyDescent="0.25">
      <c r="A13" s="188"/>
      <c r="B13" s="220"/>
      <c r="C13" s="20" t="s">
        <v>206</v>
      </c>
      <c r="D13" s="115"/>
      <c r="E13" s="112"/>
      <c r="F13" s="112"/>
      <c r="G13" s="112"/>
      <c r="H13" s="112"/>
      <c r="I13" s="115"/>
      <c r="J13" s="7"/>
      <c r="K13" s="7">
        <f t="shared" si="10"/>
        <v>0</v>
      </c>
      <c r="L13" s="3">
        <f t="shared" ref="L13:L17" si="11">M13/2.2</f>
        <v>193.18181818181816</v>
      </c>
      <c r="M13" s="2">
        <v>425</v>
      </c>
      <c r="N13" s="9">
        <f t="shared" si="1"/>
        <v>0</v>
      </c>
      <c r="O13" s="50"/>
    </row>
    <row r="14" spans="1:15" s="10" customFormat="1" ht="99.95" customHeight="1" x14ac:dyDescent="0.25">
      <c r="A14" s="187" t="s">
        <v>233</v>
      </c>
      <c r="B14" s="189"/>
      <c r="C14" s="62" t="s">
        <v>265</v>
      </c>
      <c r="D14" s="112"/>
      <c r="E14" s="112"/>
      <c r="F14" s="112"/>
      <c r="G14" s="112"/>
      <c r="H14" s="112"/>
      <c r="I14" s="112"/>
      <c r="J14" s="7"/>
      <c r="K14" s="7">
        <f t="shared" si="10"/>
        <v>0</v>
      </c>
      <c r="L14" s="3">
        <f t="shared" si="11"/>
        <v>134.09090909090909</v>
      </c>
      <c r="M14" s="2">
        <v>295</v>
      </c>
      <c r="N14" s="9">
        <f t="shared" si="1"/>
        <v>0</v>
      </c>
      <c r="O14" s="50"/>
    </row>
    <row r="15" spans="1:15" s="10" customFormat="1" ht="99.95" customHeight="1" x14ac:dyDescent="0.25">
      <c r="A15" s="188"/>
      <c r="B15" s="220"/>
      <c r="C15" s="20" t="s">
        <v>206</v>
      </c>
      <c r="D15" s="115"/>
      <c r="E15" s="112"/>
      <c r="F15" s="112"/>
      <c r="G15" s="112"/>
      <c r="H15" s="112"/>
      <c r="I15" s="115"/>
      <c r="J15" s="7"/>
      <c r="K15" s="7">
        <f t="shared" si="10"/>
        <v>0</v>
      </c>
      <c r="L15" s="3">
        <f t="shared" si="11"/>
        <v>134.09090909090909</v>
      </c>
      <c r="M15" s="2">
        <v>295</v>
      </c>
      <c r="N15" s="9">
        <f t="shared" si="1"/>
        <v>0</v>
      </c>
      <c r="O15" s="50"/>
    </row>
    <row r="16" spans="1:15" s="10" customFormat="1" ht="99.95" customHeight="1" x14ac:dyDescent="0.25">
      <c r="A16" s="46" t="s">
        <v>234</v>
      </c>
      <c r="B16" s="94"/>
      <c r="C16" s="63" t="s">
        <v>266</v>
      </c>
      <c r="D16" s="112"/>
      <c r="E16" s="112"/>
      <c r="F16" s="112"/>
      <c r="G16" s="112"/>
      <c r="H16" s="112"/>
      <c r="I16" s="112"/>
      <c r="J16" s="7"/>
      <c r="K16" s="7">
        <f t="shared" si="10"/>
        <v>0</v>
      </c>
      <c r="L16" s="3">
        <f t="shared" si="11"/>
        <v>161.36363636363635</v>
      </c>
      <c r="M16" s="2">
        <v>355</v>
      </c>
      <c r="N16" s="9">
        <f t="shared" si="1"/>
        <v>0</v>
      </c>
    </row>
    <row r="17" spans="1:14" s="10" customFormat="1" ht="99.95" customHeight="1" x14ac:dyDescent="0.25">
      <c r="A17" s="88" t="s">
        <v>235</v>
      </c>
      <c r="B17" s="87"/>
      <c r="C17" s="63" t="s">
        <v>266</v>
      </c>
      <c r="D17" s="115"/>
      <c r="E17" s="112"/>
      <c r="F17" s="112"/>
      <c r="G17" s="112"/>
      <c r="H17" s="112"/>
      <c r="I17" s="115"/>
      <c r="J17" s="7"/>
      <c r="K17" s="7">
        <f t="shared" si="10"/>
        <v>0</v>
      </c>
      <c r="L17" s="3">
        <f t="shared" si="11"/>
        <v>206.81818181818181</v>
      </c>
      <c r="M17" s="2">
        <v>455</v>
      </c>
      <c r="N17" s="9">
        <f t="shared" si="1"/>
        <v>0</v>
      </c>
    </row>
    <row r="18" spans="1:14" s="14" customFormat="1" x14ac:dyDescent="0.25">
      <c r="A18" s="15"/>
      <c r="B18" s="16"/>
      <c r="C18" s="15"/>
      <c r="D18" s="17">
        <f t="shared" ref="D18:K18" si="12">SUM(D3:D17)</f>
        <v>0</v>
      </c>
      <c r="E18" s="17">
        <f t="shared" si="12"/>
        <v>0</v>
      </c>
      <c r="F18" s="17">
        <f t="shared" si="12"/>
        <v>0</v>
      </c>
      <c r="G18" s="17">
        <f t="shared" si="12"/>
        <v>0</v>
      </c>
      <c r="H18" s="17">
        <f t="shared" si="12"/>
        <v>0</v>
      </c>
      <c r="I18" s="17">
        <f t="shared" si="12"/>
        <v>0</v>
      </c>
      <c r="J18" s="17">
        <f t="shared" si="12"/>
        <v>0</v>
      </c>
      <c r="K18" s="17">
        <f t="shared" si="12"/>
        <v>0</v>
      </c>
      <c r="L18" s="15"/>
      <c r="M18" s="17"/>
      <c r="N18" s="18">
        <f>SUM(N3:N17)</f>
        <v>0</v>
      </c>
    </row>
  </sheetData>
  <mergeCells count="18">
    <mergeCell ref="N1:N2"/>
    <mergeCell ref="A1:A2"/>
    <mergeCell ref="B1:B2"/>
    <mergeCell ref="C1:C2"/>
    <mergeCell ref="D1:J1"/>
    <mergeCell ref="K1:K2"/>
    <mergeCell ref="L1:L2"/>
    <mergeCell ref="A12:A13"/>
    <mergeCell ref="B12:B13"/>
    <mergeCell ref="A14:A15"/>
    <mergeCell ref="B14:B15"/>
    <mergeCell ref="M1:M2"/>
    <mergeCell ref="A3:A4"/>
    <mergeCell ref="B3:B4"/>
    <mergeCell ref="A5:A6"/>
    <mergeCell ref="B5:B6"/>
    <mergeCell ref="A10:A11"/>
    <mergeCell ref="B10:B11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12</vt:i4>
      </vt:variant>
      <vt:variant>
        <vt:lpstr>Intervalos Nomeados</vt:lpstr>
      </vt:variant>
      <vt:variant>
        <vt:i4>1</vt:i4>
      </vt:variant>
    </vt:vector>
  </HeadingPairs>
  <TitlesOfParts>
    <vt:vector size="13" baseType="lpstr">
      <vt:lpstr>RESUMO</vt:lpstr>
      <vt:lpstr>5 POCKETS MALE</vt:lpstr>
      <vt:lpstr>5 POCKETS FEMALE</vt:lpstr>
      <vt:lpstr>COLLECT. FEMALE </vt:lpstr>
      <vt:lpstr>COLLECT. MALE</vt:lpstr>
      <vt:lpstr>FOOT MALE</vt:lpstr>
      <vt:lpstr>FOOT FEMALE </vt:lpstr>
      <vt:lpstr>SSP MALE</vt:lpstr>
      <vt:lpstr>SMALL MALE</vt:lpstr>
      <vt:lpstr>BAGS MALE</vt:lpstr>
      <vt:lpstr>BAGS FEMALE</vt:lpstr>
      <vt:lpstr>UNDER</vt:lpstr>
      <vt:lpstr>RESUMO!Area_de_impressao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ASTE</dc:creator>
  <cp:lastModifiedBy>Wanderson Barros</cp:lastModifiedBy>
  <cp:lastPrinted>2017-02-09T14:00:59Z</cp:lastPrinted>
  <dcterms:created xsi:type="dcterms:W3CDTF">2015-08-03T15:40:04Z</dcterms:created>
  <dcterms:modified xsi:type="dcterms:W3CDTF">2019-05-23T15:27:28Z</dcterms:modified>
</cp:coreProperties>
</file>